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8190" activeTab="3"/>
  </bookViews>
  <sheets>
    <sheet name="Главная" sheetId="1" r:id="rId1"/>
    <sheet name="НОО" sheetId="2" r:id="rId2"/>
    <sheet name="ООО" sheetId="3" r:id="rId3"/>
    <sheet name="СОО" sheetId="4" r:id="rId4"/>
    <sheet name="Календарь" sheetId="7" state="hidden" r:id="rId5"/>
    <sheet name="источники" sheetId="6" state="hidden" r:id="rId6"/>
  </sheets>
  <definedNames>
    <definedName name="_xlnm.Print_Area" localSheetId="0">Главная!$A$1:$H$26</definedName>
    <definedName name="_xlnm.Print_Area" localSheetId="1">НОО!$A$1:$AD$107</definedName>
    <definedName name="_xlnm.Print_Area" localSheetId="3">СОО!$A$1:$AD$136</definedName>
  </definedNames>
  <calcPr calcId="124519"/>
</workbook>
</file>

<file path=xl/calcChain.xml><?xml version="1.0" encoding="utf-8"?>
<calcChain xmlns="http://schemas.openxmlformats.org/spreadsheetml/2006/main">
  <c r="X32" i="4"/>
  <c r="X31"/>
  <c r="X30"/>
  <c r="X29"/>
  <c r="X23"/>
  <c r="X22"/>
  <c r="X21"/>
  <c r="X20"/>
  <c r="X21" i="3"/>
  <c r="X22"/>
  <c r="X23"/>
  <c r="X20"/>
  <c r="X30"/>
  <c r="X31"/>
  <c r="X32"/>
  <c r="X29"/>
  <c r="X33" i="2"/>
  <c r="X30"/>
  <c r="X20"/>
  <c r="X34"/>
  <c r="P34"/>
  <c r="G13" s="1"/>
  <c r="P25"/>
  <c r="G12" s="1"/>
  <c r="P56" l="1"/>
  <c r="P46"/>
  <c r="C7" i="7" l="1"/>
  <c r="C49"/>
  <c r="C51" s="1"/>
  <c r="G49"/>
  <c r="K32"/>
  <c r="K33" s="1"/>
  <c r="K34" s="1"/>
  <c r="K35" s="1"/>
  <c r="K37" s="1"/>
  <c r="K38" s="1"/>
  <c r="K39" s="1"/>
  <c r="K40" s="1"/>
  <c r="K41" s="1"/>
  <c r="K43" s="1"/>
  <c r="K44" s="1"/>
  <c r="K45" s="1"/>
  <c r="K46" s="1"/>
  <c r="K50" s="1"/>
  <c r="K51" s="1"/>
  <c r="K52" s="1"/>
  <c r="K53" s="1"/>
  <c r="K56" s="1"/>
  <c r="K57" s="1"/>
  <c r="K58" s="1"/>
  <c r="K59" s="1"/>
  <c r="K20"/>
  <c r="K21" s="1"/>
  <c r="K22" s="1"/>
  <c r="K24" s="1"/>
  <c r="K25" s="1"/>
  <c r="K26" s="1"/>
  <c r="K27" s="1"/>
  <c r="C52"/>
  <c r="C47"/>
  <c r="C34"/>
  <c r="C31"/>
  <c r="C33" s="1"/>
  <c r="C30"/>
  <c r="C22"/>
  <c r="C21"/>
  <c r="C19"/>
  <c r="C18"/>
  <c r="C6"/>
  <c r="G30"/>
  <c r="G43"/>
  <c r="G37"/>
  <c r="G24"/>
  <c r="G18"/>
  <c r="G12"/>
  <c r="G5"/>
  <c r="A1"/>
  <c r="H33" i="4"/>
  <c r="L7"/>
  <c r="L4"/>
  <c r="H33" i="3"/>
  <c r="L4"/>
  <c r="L7"/>
  <c r="P34" i="4"/>
  <c r="G13" s="1"/>
  <c r="P24"/>
  <c r="G12" s="1"/>
  <c r="P34" i="3"/>
  <c r="G13" s="1"/>
  <c r="P24"/>
  <c r="G12" s="1"/>
  <c r="X34" l="1"/>
  <c r="X24"/>
  <c r="X34" i="4"/>
  <c r="X24"/>
  <c r="P46"/>
  <c r="P46" i="3"/>
  <c r="P55" i="4"/>
  <c r="P55" i="3"/>
</calcChain>
</file>

<file path=xl/sharedStrings.xml><?xml version="1.0" encoding="utf-8"?>
<sst xmlns="http://schemas.openxmlformats.org/spreadsheetml/2006/main" count="573" uniqueCount="218">
  <si>
    <t>Дата начала учебного года:</t>
  </si>
  <si>
    <t>Дата окончания учебного года:</t>
  </si>
  <si>
    <t>2-4 кл</t>
  </si>
  <si>
    <t>1-е кл</t>
  </si>
  <si>
    <t>9 кл</t>
  </si>
  <si>
    <t>5-8, 10 кл</t>
  </si>
  <si>
    <t>11 кл</t>
  </si>
  <si>
    <t>Каникулы:</t>
  </si>
  <si>
    <t>осенние</t>
  </si>
  <si>
    <t>зимние</t>
  </si>
  <si>
    <t>весенние</t>
  </si>
  <si>
    <t>Исходные данные.</t>
  </si>
  <si>
    <t>КАЛЕНДАРНЫЙ УЧЕБНЫЙ ГРАФИК</t>
  </si>
  <si>
    <t xml:space="preserve">Учебный  год - </t>
  </si>
  <si>
    <t>1. Календарные периоды учебного года</t>
  </si>
  <si>
    <t>1.1 Дата начала учебного года:</t>
  </si>
  <si>
    <t>1.2 Дата окончания учебного года:</t>
  </si>
  <si>
    <t>-</t>
  </si>
  <si>
    <t>5-8 классы -</t>
  </si>
  <si>
    <t>9-е классы -</t>
  </si>
  <si>
    <t>;</t>
  </si>
  <si>
    <t>1.3 Продолжительность учебного года:</t>
  </si>
  <si>
    <t>недель;</t>
  </si>
  <si>
    <t>недели без учета государственной итоговой аттестации (ГИА).</t>
  </si>
  <si>
    <t>5-8 классы</t>
  </si>
  <si>
    <t>Учебный период</t>
  </si>
  <si>
    <t>Дата</t>
  </si>
  <si>
    <t>начало</t>
  </si>
  <si>
    <t>окончание</t>
  </si>
  <si>
    <t>кол-во учебных недель</t>
  </si>
  <si>
    <t>Продолжительность</t>
  </si>
  <si>
    <t>кол-во рабочих дней</t>
  </si>
  <si>
    <t>I четверть</t>
  </si>
  <si>
    <t>II четверть</t>
  </si>
  <si>
    <t>III четверть</t>
  </si>
  <si>
    <t>IV четверть</t>
  </si>
  <si>
    <t>9-е классы</t>
  </si>
  <si>
    <t>Итого в учебном году</t>
  </si>
  <si>
    <t>ГИА*</t>
  </si>
  <si>
    <t>ГИА</t>
  </si>
  <si>
    <t>9-е</t>
  </si>
  <si>
    <t>11-е</t>
  </si>
  <si>
    <t>* Сроки проведения ГИА обучающихся устанавливает Рособрнадзор.</t>
  </si>
  <si>
    <t>2.2 Продолжительность каникул, праздничных и выходных дней</t>
  </si>
  <si>
    <t>5-8-е классы</t>
  </si>
  <si>
    <t>Продолжительность (календарные дни)</t>
  </si>
  <si>
    <t>Осенние каникулы</t>
  </si>
  <si>
    <t>Зимние каникулы</t>
  </si>
  <si>
    <t>Весенние каникулы</t>
  </si>
  <si>
    <t>Летние каникулы</t>
  </si>
  <si>
    <t>Каникулрный период</t>
  </si>
  <si>
    <t>Праздничные дни</t>
  </si>
  <si>
    <t>Итого</t>
  </si>
  <si>
    <t>3. Режим работы ОУ</t>
  </si>
  <si>
    <t>Период учебной деятельности</t>
  </si>
  <si>
    <t>Учебная нагрузка</t>
  </si>
  <si>
    <t>Урок</t>
  </si>
  <si>
    <t>Перерыв</t>
  </si>
  <si>
    <t>Периодичность промежуточной аттестации</t>
  </si>
  <si>
    <t>5-9-е классы</t>
  </si>
  <si>
    <t>6 дней</t>
  </si>
  <si>
    <t>40 минут</t>
  </si>
  <si>
    <t>4. Распределение образовательной нагрузки</t>
  </si>
  <si>
    <t>Образовательная деятельность</t>
  </si>
  <si>
    <t>Урочная</t>
  </si>
  <si>
    <t>Внеурочная</t>
  </si>
  <si>
    <t>5-й класс</t>
  </si>
  <si>
    <t>6-й класс</t>
  </si>
  <si>
    <t>7-й класс</t>
  </si>
  <si>
    <t>8-й класс</t>
  </si>
  <si>
    <t>9-й класс</t>
  </si>
  <si>
    <t>6. Организация промежуточной аттестации</t>
  </si>
  <si>
    <t>Классы</t>
  </si>
  <si>
    <t>5-9-е</t>
  </si>
  <si>
    <t>Предметы, по которым осуществляется промежуточная аттестация</t>
  </si>
  <si>
    <t>Формы проведения аттестации</t>
  </si>
  <si>
    <t>Русский язык</t>
  </si>
  <si>
    <t>Литература</t>
  </si>
  <si>
    <t>Иностранный язык</t>
  </si>
  <si>
    <t>Математика</t>
  </si>
  <si>
    <t>5-6-е</t>
  </si>
  <si>
    <t>7-9-е</t>
  </si>
  <si>
    <t>Информатика</t>
  </si>
  <si>
    <t>История</t>
  </si>
  <si>
    <t>Обществознание</t>
  </si>
  <si>
    <t>География</t>
  </si>
  <si>
    <t>Биология</t>
  </si>
  <si>
    <t>Физика</t>
  </si>
  <si>
    <t>Химия</t>
  </si>
  <si>
    <t>8-9-е</t>
  </si>
  <si>
    <t>Музыка</t>
  </si>
  <si>
    <t>5-8-е</t>
  </si>
  <si>
    <t>Изобразительное искусство</t>
  </si>
  <si>
    <t>Физическая культура</t>
  </si>
  <si>
    <t>8-е</t>
  </si>
  <si>
    <t>ДЛЯ ОСНОВНОГО ОБЩЕГО ОБРАЗОВАНИЯ</t>
  </si>
  <si>
    <t>МАОУ "СОШ №7"</t>
  </si>
  <si>
    <t xml:space="preserve">на </t>
  </si>
  <si>
    <t>учебный год</t>
  </si>
  <si>
    <t>1-й класс</t>
  </si>
  <si>
    <t>с</t>
  </si>
  <si>
    <t>по</t>
  </si>
  <si>
    <t>летние</t>
  </si>
  <si>
    <t>Недельная нагрузка (6-дневная учебная неделя) в часах</t>
  </si>
  <si>
    <t>ДЛЯ НАЧАЛЬНОГО ОБЩЕГО ОБРАЗОВАНИЯ</t>
  </si>
  <si>
    <t>1-е классы</t>
  </si>
  <si>
    <t>2-4-е классы</t>
  </si>
  <si>
    <t>Учебный предмет</t>
  </si>
  <si>
    <t>Литературное чтение</t>
  </si>
  <si>
    <t>Окружающий мир</t>
  </si>
  <si>
    <t>Основы релизиозных культур и светской этики (4-е классы)</t>
  </si>
  <si>
    <t>Форма промежуточной аттестации</t>
  </si>
  <si>
    <t>2.2 Продолжительность каникул и праздничных дней</t>
  </si>
  <si>
    <t>Дополнительные</t>
  </si>
  <si>
    <t>2-й класс</t>
  </si>
  <si>
    <t>3-й класс</t>
  </si>
  <si>
    <t>4-й класс</t>
  </si>
  <si>
    <t>ДЛЯ СРЕДНЕГО ОБЩЕГО ОБРАЗОВАНИЯ</t>
  </si>
  <si>
    <t>10-е классы -</t>
  </si>
  <si>
    <t>11-е классы -</t>
  </si>
  <si>
    <t>10-е классы</t>
  </si>
  <si>
    <t>11-е классы</t>
  </si>
  <si>
    <t>Праздничные дни:</t>
  </si>
  <si>
    <t>Каникулярный период</t>
  </si>
  <si>
    <t>Продолжительность учебных сборов - 5 дней (35 часов).</t>
  </si>
  <si>
    <t>Учебные сборы проводятся по срокам, которые устанавливает постановление Администрации ГО.</t>
  </si>
  <si>
    <t>Учебная четверть</t>
  </si>
  <si>
    <t>пн</t>
  </si>
  <si>
    <t>вт</t>
  </si>
  <si>
    <t>ср</t>
  </si>
  <si>
    <t>чт</t>
  </si>
  <si>
    <t>пт</t>
  </si>
  <si>
    <t>сб</t>
  </si>
  <si>
    <t>вс</t>
  </si>
  <si>
    <t>Месяц</t>
  </si>
  <si>
    <t>Дни недели</t>
  </si>
  <si>
    <t>Примечание</t>
  </si>
  <si>
    <t>Недельная нагрузка (5-дневная учебная неделя) в часах</t>
  </si>
  <si>
    <t>5 дней</t>
  </si>
  <si>
    <t>35 минут</t>
  </si>
  <si>
    <t>10-20 минут</t>
  </si>
  <si>
    <t>1 класс (2 полугодие)</t>
  </si>
  <si>
    <t>1 класс (1 полугодие)</t>
  </si>
  <si>
    <t>10-11-е классы</t>
  </si>
  <si>
    <t>кол-во дн.</t>
  </si>
  <si>
    <t>Динамическая пауза</t>
  </si>
  <si>
    <t>https://micro-solution.ru/excel/various/calendar</t>
  </si>
  <si>
    <t>https://lumpics.ru/how-to-make-a-calendar-in-excel/</t>
  </si>
  <si>
    <t>№ недели</t>
  </si>
  <si>
    <t>8 - праздник</t>
  </si>
  <si>
    <t>23 - праздник</t>
  </si>
  <si>
    <t>4 - праздник</t>
  </si>
  <si>
    <t>1-7 - праздник</t>
  </si>
  <si>
    <t>5 - день учителя</t>
  </si>
  <si>
    <t>1,2 - праздник</t>
  </si>
  <si>
    <t>9 - День Победы.</t>
  </si>
  <si>
    <t>2. Сроки и продолжительность каникул</t>
  </si>
  <si>
    <t>итоговая контрольная работа</t>
  </si>
  <si>
    <t>По итогам года</t>
  </si>
  <si>
    <t>5-7-е</t>
  </si>
  <si>
    <t>7-е</t>
  </si>
  <si>
    <t>Учебный курс «Географическое краеведение»</t>
  </si>
  <si>
    <t>Иностранный язык (2-4-е классы)</t>
  </si>
  <si>
    <t>Промежуточная аттестация в 10-11-х классах осуществляется в период с 5 апреля по 14 мая без прекращения образовательной деятельности в форме диагностических работ, тестирования по учебным предметам учебного плана в зависимости от выбранного ОО профиля.</t>
  </si>
  <si>
    <t>5. Организация промежуточной аттестации</t>
  </si>
  <si>
    <t>6. Учебные сборы для юношей 10-х классов</t>
  </si>
  <si>
    <t>защита проекта</t>
  </si>
  <si>
    <t>годовая</t>
  </si>
  <si>
    <t>2.1 Продолжительность учебных занятий по четвертям в учебных неделях и рабочих днях</t>
  </si>
  <si>
    <t>Май</t>
  </si>
  <si>
    <t>1-е классы -</t>
  </si>
  <si>
    <t xml:space="preserve">1-е классы - </t>
  </si>
  <si>
    <t>2-4 классы</t>
  </si>
  <si>
    <t>2-4 классы -</t>
  </si>
  <si>
    <t>Итоговая контрольная работа</t>
  </si>
  <si>
    <t>Иностранный язык (английский язык)</t>
  </si>
  <si>
    <t>Иностранный язык (немецкий язык)</t>
  </si>
  <si>
    <t>Учебный курс «Теория и практика написания сочинений разных жанров»</t>
  </si>
  <si>
    <t>Индивидуальный проект</t>
  </si>
  <si>
    <t>Учебный курс «Избранные главы биологии»</t>
  </si>
  <si>
    <t>Учебный курс «Избранные главы химии»</t>
  </si>
  <si>
    <t>Учебный курс «Право в жизни человека»</t>
  </si>
  <si>
    <t>10-11</t>
  </si>
  <si>
    <t>11</t>
  </si>
  <si>
    <t>10</t>
  </si>
  <si>
    <t>Курс по выбору «Теория и практика написания сочинений разных жанров»</t>
  </si>
  <si>
    <t>Курс по выбору «Прикладная информатика»</t>
  </si>
  <si>
    <t>Курс по выбору «Избранные главы биологии»</t>
  </si>
  <si>
    <t xml:space="preserve">Итоговая контрольная работа </t>
  </si>
  <si>
    <t>Зачет</t>
  </si>
  <si>
    <t>недели</t>
  </si>
  <si>
    <t>Защита проекта</t>
  </si>
  <si>
    <t>по срокам ГИА</t>
  </si>
  <si>
    <t>26 мая 2025 г.</t>
  </si>
  <si>
    <t>Труд (Технология)</t>
  </si>
  <si>
    <t xml:space="preserve">Физическая культура </t>
  </si>
  <si>
    <t>2025-2026</t>
  </si>
  <si>
    <t>26 мая 2026 г.</t>
  </si>
  <si>
    <t>1 сентября 2025 г.</t>
  </si>
  <si>
    <t>Промежуточная аттестация проводится в переводных классах с 20 апреля по 22 мая  2026 года без прекращения образовательной деятельности по предметам учебного плана.</t>
  </si>
  <si>
    <t>итоговая контрольная работа в 2-3 классах, в 4-х классах зачет(теория , практика)</t>
  </si>
  <si>
    <t>всероссийская проверочная работа</t>
  </si>
  <si>
    <t>Учебный курс "Алгебра"</t>
  </si>
  <si>
    <t>Учебный курс "Геометрия"</t>
  </si>
  <si>
    <t>Учебный курс "Вероятность и статистика"</t>
  </si>
  <si>
    <t>Труд (технология)</t>
  </si>
  <si>
    <t>Основы безопасности и защиты Родины</t>
  </si>
  <si>
    <t>Учебный курс «Инженерная математика»</t>
  </si>
  <si>
    <t>Учебный курс "Черчение"</t>
  </si>
  <si>
    <t>Учебный курс «Основы смыслового чтения и работы с текстом»</t>
  </si>
  <si>
    <t>Учебный курс «Теория и практика предпринимательской деятельности»</t>
  </si>
  <si>
    <t>Учебный курс "От идеи до проекта»</t>
  </si>
  <si>
    <t>Учебный курс "Программироване с нуля»</t>
  </si>
  <si>
    <t>8  а</t>
  </si>
  <si>
    <t>7 а</t>
  </si>
  <si>
    <t>Промежуточная аттестация проводится в переводных класса с 4 апреля по 20 мая без прекращения образовательной деятельности.</t>
  </si>
  <si>
    <t>5 дней для 5-6 классов. 6 дней для 7-9 классов</t>
  </si>
  <si>
    <t>ОБЗР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</si>
</sst>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[$-419]mmmm;@"/>
    <numFmt numFmtId="166" formatCode="[$-FC19]dd\ mmmm\ yyyy\ \г\.;@"/>
  </numFmts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14" fontId="3" fillId="0" borderId="1" xfId="0" applyNumberFormat="1" applyFont="1" applyBorder="1"/>
    <xf numFmtId="164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4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4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5" xfId="0" applyFont="1" applyBorder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3" fillId="0" borderId="10" xfId="0" applyFont="1" applyBorder="1"/>
    <xf numFmtId="0" fontId="4" fillId="0" borderId="1" xfId="0" applyFont="1" applyBorder="1" applyAlignment="1">
      <alignment horizontal="center"/>
    </xf>
    <xf numFmtId="0" fontId="2" fillId="0" borderId="0" xfId="1" applyAlignment="1" applyProtection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16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8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3" fillId="0" borderId="9" xfId="0" applyNumberFormat="1" applyFont="1" applyBorder="1" applyAlignment="1">
      <alignment horizontal="center" vertical="top"/>
    </xf>
    <xf numFmtId="0" fontId="1" fillId="0" borderId="1" xfId="0" applyFont="1" applyBorder="1"/>
    <xf numFmtId="0" fontId="1" fillId="0" borderId="0" xfId="0" applyFont="1"/>
    <xf numFmtId="0" fontId="1" fillId="0" borderId="7" xfId="0" applyFont="1" applyBorder="1"/>
    <xf numFmtId="0" fontId="1" fillId="0" borderId="5" xfId="0" applyFont="1" applyBorder="1"/>
    <xf numFmtId="0" fontId="1" fillId="0" borderId="13" xfId="0" applyFont="1" applyBorder="1"/>
    <xf numFmtId="0" fontId="1" fillId="0" borderId="10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wrapText="1"/>
    </xf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center" vertical="top"/>
    </xf>
    <xf numFmtId="165" fontId="3" fillId="0" borderId="11" xfId="0" applyNumberFormat="1" applyFont="1" applyBorder="1" applyAlignment="1">
      <alignment horizontal="center" vertical="top"/>
    </xf>
    <xf numFmtId="165" fontId="3" fillId="0" borderId="12" xfId="0" applyNumberFormat="1" applyFont="1" applyBorder="1" applyAlignment="1">
      <alignment horizontal="center" vertical="top"/>
    </xf>
    <xf numFmtId="165" fontId="3" fillId="0" borderId="8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3" fillId="0" borderId="9" xfId="0" applyNumberFormat="1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>
      <alignment horizontal="center" vertical="top"/>
    </xf>
    <xf numFmtId="166" fontId="3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micro-solution.ru/excel/various/calend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zoomScaleSheetLayoutView="120" workbookViewId="0">
      <selection activeCell="E26" sqref="E26"/>
    </sheetView>
  </sheetViews>
  <sheetFormatPr defaultColWidth="9.140625" defaultRowHeight="15.75"/>
  <cols>
    <col min="1" max="3" width="9.140625" style="1"/>
    <col min="4" max="4" width="15.85546875" style="1" bestFit="1" customWidth="1"/>
    <col min="5" max="5" width="15.85546875" style="1" customWidth="1"/>
    <col min="6" max="6" width="12.5703125" style="1" bestFit="1" customWidth="1"/>
    <col min="7" max="7" width="11.28515625" style="1" bestFit="1" customWidth="1"/>
    <col min="8" max="16384" width="9.140625" style="1"/>
  </cols>
  <sheetData>
    <row r="1" spans="1:7" ht="20.25">
      <c r="A1" s="4" t="s">
        <v>11</v>
      </c>
    </row>
    <row r="3" spans="1:7">
      <c r="B3" s="1" t="s">
        <v>13</v>
      </c>
      <c r="E3" s="2" t="s">
        <v>196</v>
      </c>
    </row>
    <row r="4" spans="1:7">
      <c r="B4" s="1" t="s">
        <v>0</v>
      </c>
      <c r="E4" s="5">
        <v>45901</v>
      </c>
    </row>
    <row r="5" spans="1:7">
      <c r="B5" s="1" t="s">
        <v>1</v>
      </c>
    </row>
    <row r="6" spans="1:7">
      <c r="D6" s="1" t="s">
        <v>3</v>
      </c>
      <c r="E6" s="5">
        <v>46168</v>
      </c>
    </row>
    <row r="7" spans="1:7">
      <c r="D7" s="1" t="s">
        <v>2</v>
      </c>
      <c r="E7" s="5">
        <v>46168</v>
      </c>
    </row>
    <row r="8" spans="1:7">
      <c r="D8" s="1" t="s">
        <v>5</v>
      </c>
      <c r="E8" s="5">
        <v>46168</v>
      </c>
    </row>
    <row r="9" spans="1:7">
      <c r="D9" s="1" t="s">
        <v>4</v>
      </c>
      <c r="E9" s="5" t="s">
        <v>192</v>
      </c>
    </row>
    <row r="10" spans="1:7">
      <c r="D10" s="1" t="s">
        <v>6</v>
      </c>
      <c r="E10" s="5" t="s">
        <v>192</v>
      </c>
    </row>
    <row r="11" spans="1:7">
      <c r="B11" s="1" t="s">
        <v>7</v>
      </c>
      <c r="G11" s="1" t="s">
        <v>144</v>
      </c>
    </row>
    <row r="12" spans="1:7">
      <c r="D12" s="1" t="s">
        <v>8</v>
      </c>
      <c r="E12" s="5">
        <v>45957</v>
      </c>
      <c r="F12" s="5">
        <v>45965</v>
      </c>
      <c r="G12" s="1">
        <v>9</v>
      </c>
    </row>
    <row r="13" spans="1:7">
      <c r="D13" s="1" t="s">
        <v>9</v>
      </c>
      <c r="E13" s="5">
        <v>46022</v>
      </c>
      <c r="F13" s="5">
        <v>46033</v>
      </c>
      <c r="G13" s="1">
        <v>12</v>
      </c>
    </row>
    <row r="14" spans="1:7">
      <c r="D14" s="1" t="s">
        <v>10</v>
      </c>
      <c r="E14" s="5">
        <v>46109</v>
      </c>
      <c r="F14" s="5">
        <v>46117</v>
      </c>
      <c r="G14" s="1">
        <v>9</v>
      </c>
    </row>
    <row r="15" spans="1:7">
      <c r="D15" s="1" t="s">
        <v>99</v>
      </c>
      <c r="E15" s="5">
        <v>46067</v>
      </c>
      <c r="F15" s="5">
        <v>46075</v>
      </c>
      <c r="G15" s="1">
        <v>9</v>
      </c>
    </row>
    <row r="16" spans="1:7">
      <c r="D16" s="1" t="s">
        <v>102</v>
      </c>
      <c r="E16" s="5">
        <v>46169</v>
      </c>
      <c r="F16" s="5">
        <v>46265</v>
      </c>
    </row>
    <row r="17" spans="2:7">
      <c r="B17" s="1" t="s">
        <v>39</v>
      </c>
    </row>
    <row r="18" spans="2:7">
      <c r="C18" s="1" t="s">
        <v>40</v>
      </c>
      <c r="D18" s="5" t="s">
        <v>192</v>
      </c>
      <c r="E18" s="5"/>
    </row>
    <row r="19" spans="2:7">
      <c r="C19" s="1" t="s">
        <v>41</v>
      </c>
      <c r="D19" s="5" t="s">
        <v>192</v>
      </c>
      <c r="E19" s="5"/>
    </row>
    <row r="21" spans="2:7">
      <c r="C21" s="24" t="s">
        <v>122</v>
      </c>
      <c r="D21" s="17" t="s">
        <v>100</v>
      </c>
      <c r="E21" s="17" t="s">
        <v>101</v>
      </c>
      <c r="F21" s="25"/>
      <c r="G21" s="25"/>
    </row>
    <row r="22" spans="2:7">
      <c r="C22" s="24"/>
      <c r="D22" s="37">
        <v>45965</v>
      </c>
      <c r="E22" s="37">
        <v>45965</v>
      </c>
      <c r="F22" s="25"/>
      <c r="G22" s="25"/>
    </row>
    <row r="23" spans="2:7">
      <c r="D23" s="5">
        <v>46076</v>
      </c>
      <c r="E23" s="5">
        <v>46076</v>
      </c>
      <c r="F23" s="26"/>
      <c r="G23" s="26"/>
    </row>
    <row r="24" spans="2:7">
      <c r="D24" s="5">
        <v>46089</v>
      </c>
      <c r="E24" s="5">
        <v>46090</v>
      </c>
      <c r="F24" s="26"/>
      <c r="G24" s="26"/>
    </row>
    <row r="25" spans="2:7">
      <c r="D25" s="5">
        <v>46143</v>
      </c>
      <c r="E25" s="5">
        <v>46143</v>
      </c>
      <c r="F25" s="26"/>
      <c r="G25" s="26"/>
    </row>
    <row r="26" spans="2:7">
      <c r="D26" s="5">
        <v>46151</v>
      </c>
      <c r="E26" s="5">
        <v>46151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106"/>
  <sheetViews>
    <sheetView view="pageBreakPreview" zoomScale="111" zoomScaleSheetLayoutView="130" workbookViewId="0">
      <selection activeCell="H30" sqref="H30:AD33"/>
    </sheetView>
  </sheetViews>
  <sheetFormatPr defaultColWidth="3.28515625" defaultRowHeight="15.75"/>
  <cols>
    <col min="1" max="5" width="3.28515625" style="1"/>
    <col min="6" max="6" width="3.28515625" style="1" customWidth="1"/>
    <col min="7" max="7" width="3.28515625" style="1"/>
    <col min="8" max="8" width="3.42578125" style="1" customWidth="1"/>
    <col min="9" max="11" width="3.28515625" style="1"/>
    <col min="12" max="13" width="3.7109375" style="1" customWidth="1"/>
    <col min="14" max="15" width="3.28515625" style="1" customWidth="1"/>
    <col min="16" max="35" width="3.28515625" style="1"/>
    <col min="36" max="36" width="4.42578125" style="1" bestFit="1" customWidth="1"/>
    <col min="37" max="37" width="3.28515625" style="1"/>
    <col min="38" max="38" width="4.42578125" style="1" bestFit="1" customWidth="1"/>
    <col min="39" max="16384" width="3.28515625" style="1"/>
  </cols>
  <sheetData>
    <row r="1" spans="1:28" ht="18.75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.75">
      <c r="A2" s="58" t="s">
        <v>104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8.75">
      <c r="A3" s="58" t="s">
        <v>96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ht="18.75">
      <c r="J4" s="23" t="s">
        <v>97</v>
      </c>
      <c r="L4" s="58" t="s">
        <v>196</v>
      </c>
      <c r="M4" s="58"/>
      <c r="N4" s="58"/>
      <c r="O4" s="58"/>
      <c r="P4" s="23" t="s">
        <v>98</v>
      </c>
    </row>
    <row r="6" spans="1:28" ht="18.75">
      <c r="A6" s="22" t="s">
        <v>14</v>
      </c>
    </row>
    <row r="7" spans="1:28">
      <c r="A7" s="1" t="s">
        <v>15</v>
      </c>
      <c r="L7" s="59" t="s">
        <v>198</v>
      </c>
      <c r="M7" s="59"/>
      <c r="N7" s="59"/>
      <c r="O7" s="59"/>
      <c r="P7" s="59"/>
      <c r="Q7" s="59"/>
      <c r="R7" s="59"/>
    </row>
    <row r="8" spans="1:28">
      <c r="A8" s="1" t="s">
        <v>16</v>
      </c>
      <c r="L8" s="6"/>
      <c r="M8" s="6"/>
      <c r="N8" s="6"/>
      <c r="O8" s="6"/>
      <c r="P8" s="6"/>
      <c r="Q8" s="6"/>
      <c r="R8" s="6"/>
    </row>
    <row r="9" spans="1:28">
      <c r="B9" s="1" t="s">
        <v>17</v>
      </c>
      <c r="C9" s="1" t="s">
        <v>171</v>
      </c>
      <c r="G9" s="63" t="s">
        <v>197</v>
      </c>
      <c r="H9" s="63"/>
      <c r="I9" s="63"/>
      <c r="J9" s="63"/>
      <c r="K9" s="63"/>
      <c r="L9" s="38"/>
      <c r="M9" s="38"/>
      <c r="N9" s="38"/>
      <c r="O9" s="38"/>
      <c r="P9" s="38"/>
      <c r="Q9" s="38"/>
      <c r="R9" s="38"/>
    </row>
    <row r="10" spans="1:28">
      <c r="B10" s="1" t="s">
        <v>17</v>
      </c>
      <c r="C10" s="1" t="s">
        <v>172</v>
      </c>
      <c r="G10" s="59" t="s">
        <v>197</v>
      </c>
      <c r="H10" s="59"/>
      <c r="I10" s="59"/>
      <c r="J10" s="59"/>
      <c r="K10" s="59"/>
      <c r="L10" s="38"/>
      <c r="M10" s="38"/>
      <c r="N10" s="38"/>
      <c r="O10" s="38"/>
      <c r="P10" s="38"/>
      <c r="Q10" s="38"/>
      <c r="R10" s="38"/>
    </row>
    <row r="11" spans="1:28">
      <c r="A11" s="1" t="s">
        <v>21</v>
      </c>
    </row>
    <row r="12" spans="1:28">
      <c r="B12" s="1" t="s">
        <v>17</v>
      </c>
      <c r="C12" s="1" t="s">
        <v>170</v>
      </c>
      <c r="G12" s="60">
        <f>P25</f>
        <v>33</v>
      </c>
      <c r="H12" s="61"/>
      <c r="I12" s="1" t="s">
        <v>190</v>
      </c>
    </row>
    <row r="13" spans="1:28">
      <c r="B13" s="1" t="s">
        <v>17</v>
      </c>
      <c r="C13" s="1" t="s">
        <v>173</v>
      </c>
      <c r="G13" s="60">
        <f>P34</f>
        <v>34</v>
      </c>
      <c r="H13" s="61"/>
      <c r="I13" s="1" t="s">
        <v>190</v>
      </c>
    </row>
    <row r="15" spans="1:28" ht="18.75">
      <c r="A15" s="22" t="s">
        <v>156</v>
      </c>
    </row>
    <row r="16" spans="1:28">
      <c r="A16" s="1" t="s">
        <v>168</v>
      </c>
    </row>
    <row r="17" spans="1:38">
      <c r="B17" s="1" t="s">
        <v>105</v>
      </c>
    </row>
    <row r="18" spans="1:38">
      <c r="A18" s="62" t="s">
        <v>25</v>
      </c>
      <c r="B18" s="62"/>
      <c r="C18" s="62"/>
      <c r="D18" s="62"/>
      <c r="E18" s="62"/>
      <c r="F18" s="62"/>
      <c r="G18" s="62"/>
      <c r="H18" s="62" t="s">
        <v>26</v>
      </c>
      <c r="I18" s="62"/>
      <c r="J18" s="62"/>
      <c r="K18" s="62"/>
      <c r="L18" s="62"/>
      <c r="M18" s="62"/>
      <c r="N18" s="62"/>
      <c r="O18" s="62"/>
      <c r="P18" s="62" t="s">
        <v>30</v>
      </c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1:38">
      <c r="A19" s="62"/>
      <c r="B19" s="62"/>
      <c r="C19" s="62"/>
      <c r="D19" s="62"/>
      <c r="E19" s="62"/>
      <c r="F19" s="62"/>
      <c r="G19" s="62"/>
      <c r="H19" s="62" t="s">
        <v>27</v>
      </c>
      <c r="I19" s="62"/>
      <c r="J19" s="62"/>
      <c r="K19" s="62"/>
      <c r="L19" s="62" t="s">
        <v>28</v>
      </c>
      <c r="M19" s="62"/>
      <c r="N19" s="62"/>
      <c r="O19" s="62"/>
      <c r="P19" s="62" t="s">
        <v>29</v>
      </c>
      <c r="Q19" s="62"/>
      <c r="R19" s="62"/>
      <c r="S19" s="62"/>
      <c r="T19" s="62"/>
      <c r="U19" s="62"/>
      <c r="V19" s="62"/>
      <c r="W19" s="62"/>
      <c r="X19" s="62" t="s">
        <v>31</v>
      </c>
      <c r="Y19" s="62"/>
      <c r="Z19" s="62"/>
      <c r="AA19" s="62"/>
      <c r="AB19" s="62"/>
      <c r="AC19" s="62"/>
      <c r="AD19" s="62"/>
    </row>
    <row r="20" spans="1:38">
      <c r="A20" s="7" t="s">
        <v>32</v>
      </c>
      <c r="B20" s="8"/>
      <c r="C20" s="8"/>
      <c r="D20" s="8"/>
      <c r="E20" s="8"/>
      <c r="F20" s="8"/>
      <c r="G20" s="9"/>
      <c r="H20" s="75">
        <v>45901</v>
      </c>
      <c r="I20" s="75"/>
      <c r="J20" s="75"/>
      <c r="K20" s="75"/>
      <c r="L20" s="75">
        <v>45956</v>
      </c>
      <c r="M20" s="75"/>
      <c r="N20" s="75"/>
      <c r="O20" s="75"/>
      <c r="P20" s="73">
        <v>8</v>
      </c>
      <c r="Q20" s="73"/>
      <c r="R20" s="73"/>
      <c r="S20" s="73"/>
      <c r="T20" s="73"/>
      <c r="U20" s="73"/>
      <c r="V20" s="73"/>
      <c r="W20" s="73"/>
      <c r="X20" s="74">
        <f>P20*5</f>
        <v>40</v>
      </c>
      <c r="Y20" s="74"/>
      <c r="Z20" s="74"/>
      <c r="AA20" s="74"/>
      <c r="AB20" s="74"/>
      <c r="AC20" s="74"/>
      <c r="AD20" s="74"/>
    </row>
    <row r="21" spans="1:38">
      <c r="A21" s="15" t="s">
        <v>33</v>
      </c>
      <c r="G21" s="16"/>
      <c r="H21" s="75">
        <v>45966</v>
      </c>
      <c r="I21" s="75"/>
      <c r="J21" s="75"/>
      <c r="K21" s="75"/>
      <c r="L21" s="75">
        <v>46021</v>
      </c>
      <c r="M21" s="75"/>
      <c r="N21" s="75"/>
      <c r="O21" s="75"/>
      <c r="P21" s="73">
        <v>8</v>
      </c>
      <c r="Q21" s="73"/>
      <c r="R21" s="73"/>
      <c r="S21" s="73"/>
      <c r="T21" s="73"/>
      <c r="U21" s="73"/>
      <c r="V21" s="73"/>
      <c r="W21" s="73"/>
      <c r="X21" s="74">
        <v>40</v>
      </c>
      <c r="Y21" s="74"/>
      <c r="Z21" s="74"/>
      <c r="AA21" s="74"/>
      <c r="AB21" s="74"/>
      <c r="AC21" s="74"/>
      <c r="AD21" s="74"/>
    </row>
    <row r="22" spans="1:38">
      <c r="A22" s="29" t="s">
        <v>34</v>
      </c>
      <c r="B22" s="19"/>
      <c r="C22" s="19"/>
      <c r="D22" s="19"/>
      <c r="E22" s="19"/>
      <c r="F22" s="19"/>
      <c r="G22" s="20"/>
      <c r="H22" s="66">
        <v>46034</v>
      </c>
      <c r="I22" s="75"/>
      <c r="J22" s="75"/>
      <c r="K22" s="75"/>
      <c r="L22" s="66">
        <v>46066</v>
      </c>
      <c r="M22" s="75"/>
      <c r="N22" s="75"/>
      <c r="O22" s="75"/>
      <c r="P22" s="67">
        <v>10</v>
      </c>
      <c r="Q22" s="68"/>
      <c r="R22" s="68"/>
      <c r="S22" s="68"/>
      <c r="T22" s="68"/>
      <c r="U22" s="68"/>
      <c r="V22" s="68"/>
      <c r="W22" s="69"/>
      <c r="X22" s="67">
        <v>49</v>
      </c>
      <c r="Y22" s="68"/>
      <c r="Z22" s="68"/>
      <c r="AA22" s="68"/>
      <c r="AB22" s="68"/>
      <c r="AC22" s="68"/>
      <c r="AD22" s="69"/>
      <c r="AL22" s="27"/>
    </row>
    <row r="23" spans="1:38">
      <c r="A23" s="7"/>
      <c r="B23" s="8"/>
      <c r="C23" s="8"/>
      <c r="D23" s="8"/>
      <c r="E23" s="8"/>
      <c r="F23" s="8"/>
      <c r="G23" s="9"/>
      <c r="H23" s="64">
        <v>46076</v>
      </c>
      <c r="I23" s="65"/>
      <c r="J23" s="65"/>
      <c r="K23" s="66"/>
      <c r="L23" s="64">
        <v>46108</v>
      </c>
      <c r="M23" s="65"/>
      <c r="N23" s="65"/>
      <c r="O23" s="66"/>
      <c r="P23" s="70"/>
      <c r="Q23" s="71"/>
      <c r="R23" s="71"/>
      <c r="S23" s="71"/>
      <c r="T23" s="71"/>
      <c r="U23" s="71"/>
      <c r="V23" s="71"/>
      <c r="W23" s="72"/>
      <c r="X23" s="70"/>
      <c r="Y23" s="71"/>
      <c r="Z23" s="71"/>
      <c r="AA23" s="71"/>
      <c r="AB23" s="71"/>
      <c r="AC23" s="71"/>
      <c r="AD23" s="72"/>
      <c r="AL23" s="27"/>
    </row>
    <row r="24" spans="1:38">
      <c r="A24" s="7" t="s">
        <v>35</v>
      </c>
      <c r="B24" s="8"/>
      <c r="C24" s="8"/>
      <c r="D24" s="8"/>
      <c r="E24" s="8"/>
      <c r="F24" s="8"/>
      <c r="G24" s="9"/>
      <c r="H24" s="75">
        <v>46118</v>
      </c>
      <c r="I24" s="75"/>
      <c r="J24" s="75"/>
      <c r="K24" s="75"/>
      <c r="L24" s="75">
        <v>45803</v>
      </c>
      <c r="M24" s="75"/>
      <c r="N24" s="75"/>
      <c r="O24" s="75"/>
      <c r="P24" s="73">
        <v>7</v>
      </c>
      <c r="Q24" s="73"/>
      <c r="R24" s="73"/>
      <c r="S24" s="73"/>
      <c r="T24" s="73"/>
      <c r="U24" s="73"/>
      <c r="V24" s="73"/>
      <c r="W24" s="73"/>
      <c r="X24" s="74">
        <v>36</v>
      </c>
      <c r="Y24" s="74"/>
      <c r="Z24" s="74"/>
      <c r="AA24" s="74"/>
      <c r="AB24" s="74"/>
      <c r="AC24" s="74"/>
      <c r="AD24" s="74"/>
    </row>
    <row r="25" spans="1:38">
      <c r="A25" s="10"/>
      <c r="B25" s="11"/>
      <c r="C25" s="11"/>
      <c r="D25" s="11"/>
      <c r="E25" s="11"/>
      <c r="F25" s="11"/>
      <c r="G25" s="11"/>
      <c r="H25" s="12"/>
      <c r="I25" s="12"/>
      <c r="J25" s="12"/>
      <c r="K25" s="12"/>
      <c r="L25" s="12"/>
      <c r="M25" s="12"/>
      <c r="N25" s="12"/>
      <c r="O25" s="13" t="s">
        <v>37</v>
      </c>
      <c r="P25" s="73">
        <f>SUM(P20:W24)</f>
        <v>33</v>
      </c>
      <c r="Q25" s="76"/>
      <c r="R25" s="76"/>
      <c r="S25" s="76"/>
      <c r="T25" s="76"/>
      <c r="U25" s="76"/>
      <c r="V25" s="76"/>
      <c r="W25" s="76"/>
      <c r="X25" s="74">
        <v>165</v>
      </c>
      <c r="Y25" s="74"/>
      <c r="Z25" s="74"/>
      <c r="AA25" s="74"/>
      <c r="AB25" s="74"/>
      <c r="AC25" s="74"/>
      <c r="AD25" s="74"/>
    </row>
    <row r="27" spans="1:38">
      <c r="B27" s="1" t="s">
        <v>106</v>
      </c>
    </row>
    <row r="28" spans="1:38">
      <c r="A28" s="62" t="s">
        <v>25</v>
      </c>
      <c r="B28" s="62"/>
      <c r="C28" s="62"/>
      <c r="D28" s="62"/>
      <c r="E28" s="62"/>
      <c r="F28" s="62"/>
      <c r="G28" s="62"/>
      <c r="H28" s="62" t="s">
        <v>26</v>
      </c>
      <c r="I28" s="62"/>
      <c r="J28" s="62"/>
      <c r="K28" s="62"/>
      <c r="L28" s="62"/>
      <c r="M28" s="62"/>
      <c r="N28" s="62"/>
      <c r="O28" s="62"/>
      <c r="P28" s="62" t="s">
        <v>30</v>
      </c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</row>
    <row r="29" spans="1:38">
      <c r="A29" s="62"/>
      <c r="B29" s="62"/>
      <c r="C29" s="62"/>
      <c r="D29" s="62"/>
      <c r="E29" s="62"/>
      <c r="F29" s="62"/>
      <c r="G29" s="62"/>
      <c r="H29" s="62" t="s">
        <v>27</v>
      </c>
      <c r="I29" s="62"/>
      <c r="J29" s="62"/>
      <c r="K29" s="62"/>
      <c r="L29" s="62" t="s">
        <v>28</v>
      </c>
      <c r="M29" s="62"/>
      <c r="N29" s="62"/>
      <c r="O29" s="62"/>
      <c r="P29" s="62" t="s">
        <v>29</v>
      </c>
      <c r="Q29" s="62"/>
      <c r="R29" s="62"/>
      <c r="S29" s="62"/>
      <c r="T29" s="62"/>
      <c r="U29" s="62"/>
      <c r="V29" s="62"/>
      <c r="W29" s="62"/>
      <c r="X29" s="62" t="s">
        <v>31</v>
      </c>
      <c r="Y29" s="62"/>
      <c r="Z29" s="62"/>
      <c r="AA29" s="62"/>
      <c r="AB29" s="62"/>
      <c r="AC29" s="62"/>
      <c r="AD29" s="62"/>
    </row>
    <row r="30" spans="1:38">
      <c r="A30" s="7" t="s">
        <v>32</v>
      </c>
      <c r="B30" s="8"/>
      <c r="C30" s="8"/>
      <c r="D30" s="8"/>
      <c r="E30" s="8"/>
      <c r="F30" s="8"/>
      <c r="G30" s="9"/>
      <c r="H30" s="75">
        <v>45901</v>
      </c>
      <c r="I30" s="75"/>
      <c r="J30" s="75"/>
      <c r="K30" s="75"/>
      <c r="L30" s="75">
        <v>45956</v>
      </c>
      <c r="M30" s="75"/>
      <c r="N30" s="75"/>
      <c r="O30" s="75"/>
      <c r="P30" s="73">
        <v>8</v>
      </c>
      <c r="Q30" s="73"/>
      <c r="R30" s="73"/>
      <c r="S30" s="73"/>
      <c r="T30" s="73"/>
      <c r="U30" s="73"/>
      <c r="V30" s="73"/>
      <c r="W30" s="73"/>
      <c r="X30" s="74">
        <f>P30*5</f>
        <v>40</v>
      </c>
      <c r="Y30" s="74"/>
      <c r="Z30" s="74"/>
      <c r="AA30" s="74"/>
      <c r="AB30" s="74"/>
      <c r="AC30" s="74"/>
      <c r="AD30" s="74"/>
    </row>
    <row r="31" spans="1:38">
      <c r="A31" s="7" t="s">
        <v>33</v>
      </c>
      <c r="B31" s="8"/>
      <c r="C31" s="8"/>
      <c r="D31" s="8"/>
      <c r="E31" s="8"/>
      <c r="F31" s="8"/>
      <c r="G31" s="9"/>
      <c r="H31" s="75">
        <v>45966</v>
      </c>
      <c r="I31" s="75"/>
      <c r="J31" s="75"/>
      <c r="K31" s="75"/>
      <c r="L31" s="75">
        <v>46021</v>
      </c>
      <c r="M31" s="75"/>
      <c r="N31" s="75"/>
      <c r="O31" s="75"/>
      <c r="P31" s="73">
        <v>8</v>
      </c>
      <c r="Q31" s="73"/>
      <c r="R31" s="73"/>
      <c r="S31" s="73"/>
      <c r="T31" s="73"/>
      <c r="U31" s="73"/>
      <c r="V31" s="73"/>
      <c r="W31" s="73"/>
      <c r="X31" s="74">
        <v>40</v>
      </c>
      <c r="Y31" s="74"/>
      <c r="Z31" s="74"/>
      <c r="AA31" s="74"/>
      <c r="AB31" s="74"/>
      <c r="AC31" s="74"/>
      <c r="AD31" s="74"/>
    </row>
    <row r="32" spans="1:38">
      <c r="A32" s="7" t="s">
        <v>34</v>
      </c>
      <c r="B32" s="8"/>
      <c r="C32" s="8"/>
      <c r="D32" s="8"/>
      <c r="E32" s="8"/>
      <c r="F32" s="8"/>
      <c r="G32" s="9"/>
      <c r="H32" s="66">
        <v>46034</v>
      </c>
      <c r="I32" s="75"/>
      <c r="J32" s="75"/>
      <c r="K32" s="75"/>
      <c r="L32" s="75">
        <v>46108</v>
      </c>
      <c r="M32" s="75"/>
      <c r="N32" s="75"/>
      <c r="O32" s="75"/>
      <c r="P32" s="73">
        <v>11</v>
      </c>
      <c r="Q32" s="73"/>
      <c r="R32" s="73"/>
      <c r="S32" s="73"/>
      <c r="T32" s="73"/>
      <c r="U32" s="73"/>
      <c r="V32" s="73"/>
      <c r="W32" s="73"/>
      <c r="X32" s="74">
        <v>54</v>
      </c>
      <c r="Y32" s="74"/>
      <c r="Z32" s="74"/>
      <c r="AA32" s="74"/>
      <c r="AB32" s="74"/>
      <c r="AC32" s="74"/>
      <c r="AD32" s="74"/>
      <c r="AJ32" s="27"/>
    </row>
    <row r="33" spans="1:30">
      <c r="A33" s="7" t="s">
        <v>35</v>
      </c>
      <c r="B33" s="8"/>
      <c r="C33" s="8"/>
      <c r="D33" s="8"/>
      <c r="E33" s="8"/>
      <c r="F33" s="8"/>
      <c r="G33" s="9"/>
      <c r="H33" s="75">
        <v>46118</v>
      </c>
      <c r="I33" s="75"/>
      <c r="J33" s="75"/>
      <c r="K33" s="75"/>
      <c r="L33" s="75">
        <v>46168</v>
      </c>
      <c r="M33" s="75"/>
      <c r="N33" s="75"/>
      <c r="O33" s="75"/>
      <c r="P33" s="73">
        <v>7</v>
      </c>
      <c r="Q33" s="73"/>
      <c r="R33" s="73"/>
      <c r="S33" s="73"/>
      <c r="T33" s="73"/>
      <c r="U33" s="73"/>
      <c r="V33" s="73"/>
      <c r="W33" s="73"/>
      <c r="X33" s="74">
        <f t="shared" ref="X33" si="0">P33*5</f>
        <v>35</v>
      </c>
      <c r="Y33" s="74"/>
      <c r="Z33" s="74"/>
      <c r="AA33" s="74"/>
      <c r="AB33" s="74"/>
      <c r="AC33" s="74"/>
      <c r="AD33" s="74"/>
    </row>
    <row r="34" spans="1:30">
      <c r="A34" s="10"/>
      <c r="B34" s="11"/>
      <c r="C34" s="11"/>
      <c r="D34" s="11"/>
      <c r="E34" s="11"/>
      <c r="F34" s="11"/>
      <c r="G34" s="11"/>
      <c r="H34" s="12"/>
      <c r="I34" s="12"/>
      <c r="J34" s="12"/>
      <c r="K34" s="12"/>
      <c r="L34" s="12"/>
      <c r="M34" s="12"/>
      <c r="N34" s="12"/>
      <c r="O34" s="13" t="s">
        <v>37</v>
      </c>
      <c r="P34" s="73">
        <f>SUM(P30:W33)</f>
        <v>34</v>
      </c>
      <c r="Q34" s="73"/>
      <c r="R34" s="73"/>
      <c r="S34" s="73"/>
      <c r="T34" s="73"/>
      <c r="U34" s="73"/>
      <c r="V34" s="73"/>
      <c r="W34" s="73"/>
      <c r="X34" s="74">
        <f>SUM(X30:AD33)</f>
        <v>169</v>
      </c>
      <c r="Y34" s="74"/>
      <c r="Z34" s="74"/>
      <c r="AA34" s="74"/>
      <c r="AB34" s="74"/>
      <c r="AC34" s="74"/>
      <c r="AD34" s="74"/>
    </row>
    <row r="36" spans="1:30">
      <c r="A36" s="1" t="s">
        <v>112</v>
      </c>
    </row>
    <row r="37" spans="1:30">
      <c r="B37" s="1" t="s">
        <v>105</v>
      </c>
    </row>
    <row r="38" spans="1:30">
      <c r="A38" s="62" t="s">
        <v>123</v>
      </c>
      <c r="B38" s="62"/>
      <c r="C38" s="62"/>
      <c r="D38" s="62"/>
      <c r="E38" s="62"/>
      <c r="F38" s="62"/>
      <c r="G38" s="62"/>
      <c r="H38" s="62" t="s">
        <v>26</v>
      </c>
      <c r="I38" s="62"/>
      <c r="J38" s="62"/>
      <c r="K38" s="62"/>
      <c r="L38" s="62"/>
      <c r="M38" s="62"/>
      <c r="N38" s="62"/>
      <c r="O38" s="62"/>
      <c r="P38" s="62" t="s">
        <v>45</v>
      </c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1:30">
      <c r="A39" s="62"/>
      <c r="B39" s="62"/>
      <c r="C39" s="62"/>
      <c r="D39" s="62"/>
      <c r="E39" s="62"/>
      <c r="F39" s="62"/>
      <c r="G39" s="62"/>
      <c r="H39" s="62" t="s">
        <v>27</v>
      </c>
      <c r="I39" s="62"/>
      <c r="J39" s="62"/>
      <c r="K39" s="62"/>
      <c r="L39" s="62" t="s">
        <v>28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1:30">
      <c r="A40" s="7" t="s">
        <v>46</v>
      </c>
      <c r="B40" s="8"/>
      <c r="C40" s="8"/>
      <c r="D40" s="8"/>
      <c r="E40" s="8"/>
      <c r="F40" s="8"/>
      <c r="G40" s="9"/>
      <c r="H40" s="75">
        <v>45957</v>
      </c>
      <c r="I40" s="75"/>
      <c r="J40" s="75"/>
      <c r="K40" s="75"/>
      <c r="L40" s="75">
        <v>45965</v>
      </c>
      <c r="M40" s="75"/>
      <c r="N40" s="75"/>
      <c r="O40" s="75"/>
      <c r="P40" s="77">
        <v>9</v>
      </c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</row>
    <row r="41" spans="1:30">
      <c r="A41" s="7" t="s">
        <v>47</v>
      </c>
      <c r="B41" s="8"/>
      <c r="C41" s="8"/>
      <c r="D41" s="8"/>
      <c r="E41" s="8"/>
      <c r="F41" s="8"/>
      <c r="G41" s="9"/>
      <c r="H41" s="75">
        <v>46022</v>
      </c>
      <c r="I41" s="75"/>
      <c r="J41" s="75"/>
      <c r="K41" s="75"/>
      <c r="L41" s="75">
        <v>46033</v>
      </c>
      <c r="M41" s="75"/>
      <c r="N41" s="75"/>
      <c r="O41" s="75"/>
      <c r="P41" s="77">
        <v>12</v>
      </c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</row>
    <row r="42" spans="1:30">
      <c r="A42" s="7" t="s">
        <v>113</v>
      </c>
      <c r="B42" s="8"/>
      <c r="C42" s="8"/>
      <c r="D42" s="8"/>
      <c r="E42" s="8"/>
      <c r="F42" s="8"/>
      <c r="G42" s="9"/>
      <c r="H42" s="75">
        <v>46067</v>
      </c>
      <c r="I42" s="75"/>
      <c r="J42" s="75"/>
      <c r="K42" s="75"/>
      <c r="L42" s="75">
        <v>46075</v>
      </c>
      <c r="M42" s="75"/>
      <c r="N42" s="75"/>
      <c r="O42" s="75"/>
      <c r="P42" s="77">
        <v>9</v>
      </c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</row>
    <row r="43" spans="1:30">
      <c r="A43" s="7" t="s">
        <v>48</v>
      </c>
      <c r="B43" s="8"/>
      <c r="C43" s="8"/>
      <c r="D43" s="8"/>
      <c r="E43" s="8"/>
      <c r="F43" s="8"/>
      <c r="G43" s="9"/>
      <c r="H43" s="75">
        <v>46109</v>
      </c>
      <c r="I43" s="75"/>
      <c r="J43" s="75"/>
      <c r="K43" s="75"/>
      <c r="L43" s="75">
        <v>46117</v>
      </c>
      <c r="M43" s="75"/>
      <c r="N43" s="75"/>
      <c r="O43" s="75"/>
      <c r="P43" s="77">
        <v>9</v>
      </c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</row>
    <row r="44" spans="1:30">
      <c r="A44" s="7" t="s">
        <v>49</v>
      </c>
      <c r="B44" s="8"/>
      <c r="C44" s="8"/>
      <c r="D44" s="8"/>
      <c r="E44" s="8"/>
      <c r="F44" s="8"/>
      <c r="G44" s="9"/>
      <c r="H44" s="75">
        <v>46169</v>
      </c>
      <c r="I44" s="75"/>
      <c r="J44" s="75"/>
      <c r="K44" s="75"/>
      <c r="L44" s="75">
        <v>46265</v>
      </c>
      <c r="M44" s="75"/>
      <c r="N44" s="75"/>
      <c r="O44" s="75"/>
      <c r="P44" s="77">
        <v>97</v>
      </c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</row>
    <row r="45" spans="1:30">
      <c r="A45" s="10" t="s">
        <v>51</v>
      </c>
      <c r="B45" s="11"/>
      <c r="C45" s="11"/>
      <c r="D45" s="11"/>
      <c r="E45" s="11"/>
      <c r="F45" s="11"/>
      <c r="G45" s="11"/>
      <c r="H45" s="12"/>
      <c r="I45" s="12"/>
      <c r="J45" s="12"/>
      <c r="K45" s="12"/>
      <c r="L45" s="12"/>
      <c r="M45" s="12"/>
      <c r="N45" s="12"/>
      <c r="O45" s="39"/>
      <c r="P45" s="80">
        <v>5</v>
      </c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2"/>
    </row>
    <row r="46" spans="1:30">
      <c r="A46" s="10"/>
      <c r="B46" s="11"/>
      <c r="C46" s="11"/>
      <c r="D46" s="11"/>
      <c r="E46" s="11"/>
      <c r="F46" s="11"/>
      <c r="G46" s="11"/>
      <c r="H46" s="12"/>
      <c r="I46" s="12"/>
      <c r="J46" s="12"/>
      <c r="K46" s="12"/>
      <c r="L46" s="12"/>
      <c r="M46" s="12"/>
      <c r="N46" s="12"/>
      <c r="O46" s="13" t="s">
        <v>52</v>
      </c>
      <c r="P46" s="77">
        <f>SUM(P40:AD45)</f>
        <v>141</v>
      </c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</row>
    <row r="48" spans="1:30">
      <c r="B48" s="1" t="s">
        <v>106</v>
      </c>
    </row>
    <row r="49" spans="1:30">
      <c r="A49" s="62" t="s">
        <v>123</v>
      </c>
      <c r="B49" s="62"/>
      <c r="C49" s="62"/>
      <c r="D49" s="62"/>
      <c r="E49" s="62"/>
      <c r="F49" s="62"/>
      <c r="G49" s="62"/>
      <c r="H49" s="62" t="s">
        <v>26</v>
      </c>
      <c r="I49" s="62"/>
      <c r="J49" s="62"/>
      <c r="K49" s="62"/>
      <c r="L49" s="62"/>
      <c r="M49" s="62"/>
      <c r="N49" s="62"/>
      <c r="O49" s="62"/>
      <c r="P49" s="62" t="s">
        <v>45</v>
      </c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</row>
    <row r="50" spans="1:30">
      <c r="A50" s="62"/>
      <c r="B50" s="62"/>
      <c r="C50" s="62"/>
      <c r="D50" s="62"/>
      <c r="E50" s="62"/>
      <c r="F50" s="62"/>
      <c r="G50" s="62"/>
      <c r="H50" s="62" t="s">
        <v>27</v>
      </c>
      <c r="I50" s="62"/>
      <c r="J50" s="62"/>
      <c r="K50" s="62"/>
      <c r="L50" s="62" t="s">
        <v>28</v>
      </c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</row>
    <row r="51" spans="1:30">
      <c r="A51" s="7" t="s">
        <v>46</v>
      </c>
      <c r="B51" s="8"/>
      <c r="C51" s="8"/>
      <c r="D51" s="8"/>
      <c r="E51" s="8"/>
      <c r="F51" s="8"/>
      <c r="G51" s="9"/>
      <c r="H51" s="75">
        <v>45957</v>
      </c>
      <c r="I51" s="75"/>
      <c r="J51" s="75"/>
      <c r="K51" s="75"/>
      <c r="L51" s="75">
        <v>45965</v>
      </c>
      <c r="M51" s="75"/>
      <c r="N51" s="75"/>
      <c r="O51" s="75"/>
      <c r="P51" s="77">
        <v>9</v>
      </c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</row>
    <row r="52" spans="1:30">
      <c r="A52" s="7" t="s">
        <v>47</v>
      </c>
      <c r="B52" s="8"/>
      <c r="C52" s="8"/>
      <c r="D52" s="8"/>
      <c r="E52" s="8"/>
      <c r="F52" s="8"/>
      <c r="G52" s="9"/>
      <c r="H52" s="75">
        <v>46022</v>
      </c>
      <c r="I52" s="75"/>
      <c r="J52" s="75"/>
      <c r="K52" s="75"/>
      <c r="L52" s="75">
        <v>46033</v>
      </c>
      <c r="M52" s="75"/>
      <c r="N52" s="75"/>
      <c r="O52" s="75"/>
      <c r="P52" s="77">
        <v>12</v>
      </c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</row>
    <row r="53" spans="1:30">
      <c r="A53" s="7" t="s">
        <v>48</v>
      </c>
      <c r="B53" s="8"/>
      <c r="C53" s="8"/>
      <c r="D53" s="8"/>
      <c r="E53" s="8"/>
      <c r="F53" s="8"/>
      <c r="G53" s="9"/>
      <c r="H53" s="75">
        <v>46109</v>
      </c>
      <c r="I53" s="75"/>
      <c r="J53" s="75"/>
      <c r="K53" s="75"/>
      <c r="L53" s="75">
        <v>46117</v>
      </c>
      <c r="M53" s="75"/>
      <c r="N53" s="75"/>
      <c r="O53" s="75"/>
      <c r="P53" s="77">
        <v>9</v>
      </c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</row>
    <row r="54" spans="1:30">
      <c r="A54" s="7" t="s">
        <v>49</v>
      </c>
      <c r="B54" s="8"/>
      <c r="C54" s="8"/>
      <c r="D54" s="8"/>
      <c r="E54" s="8"/>
      <c r="F54" s="8"/>
      <c r="G54" s="9"/>
      <c r="H54" s="75">
        <v>46169</v>
      </c>
      <c r="I54" s="75"/>
      <c r="J54" s="75"/>
      <c r="K54" s="75"/>
      <c r="L54" s="75">
        <v>46265</v>
      </c>
      <c r="M54" s="75"/>
      <c r="N54" s="75"/>
      <c r="O54" s="75"/>
      <c r="P54" s="77">
        <v>97</v>
      </c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</row>
    <row r="55" spans="1:30">
      <c r="A55" s="10" t="s">
        <v>51</v>
      </c>
      <c r="B55" s="11"/>
      <c r="C55" s="11"/>
      <c r="D55" s="11"/>
      <c r="E55" s="11"/>
      <c r="F55" s="11"/>
      <c r="G55" s="11"/>
      <c r="H55" s="12"/>
      <c r="I55" s="12"/>
      <c r="J55" s="12"/>
      <c r="K55" s="12"/>
      <c r="L55" s="12"/>
      <c r="M55" s="12"/>
      <c r="N55" s="12"/>
      <c r="O55" s="39"/>
      <c r="P55" s="80">
        <v>5</v>
      </c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2"/>
    </row>
    <row r="56" spans="1:30">
      <c r="A56" s="10"/>
      <c r="B56" s="11"/>
      <c r="C56" s="11"/>
      <c r="D56" s="11"/>
      <c r="E56" s="11"/>
      <c r="F56" s="11"/>
      <c r="G56" s="11"/>
      <c r="H56" s="12"/>
      <c r="I56" s="12"/>
      <c r="J56" s="12"/>
      <c r="K56" s="12"/>
      <c r="L56" s="12"/>
      <c r="M56" s="12"/>
      <c r="N56" s="12"/>
      <c r="O56" s="13" t="s">
        <v>52</v>
      </c>
      <c r="P56" s="80">
        <f>SUM(P51:AD55)</f>
        <v>132</v>
      </c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2"/>
    </row>
    <row r="58" spans="1:30" ht="18.75">
      <c r="A58" s="22" t="s">
        <v>53</v>
      </c>
    </row>
    <row r="59" spans="1:30" ht="18.75">
      <c r="A59" s="22"/>
    </row>
    <row r="60" spans="1:30">
      <c r="B60" s="1" t="s">
        <v>142</v>
      </c>
    </row>
    <row r="61" spans="1:30">
      <c r="A61" s="18" t="s">
        <v>54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8" t="s">
        <v>105</v>
      </c>
      <c r="W61" s="19"/>
      <c r="X61" s="19"/>
      <c r="Y61" s="19"/>
      <c r="Z61" s="19"/>
      <c r="AA61" s="19"/>
      <c r="AB61" s="19"/>
      <c r="AC61" s="19"/>
      <c r="AD61" s="20"/>
    </row>
    <row r="62" spans="1:30">
      <c r="A62" s="10" t="s">
        <v>55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0" t="s">
        <v>138</v>
      </c>
      <c r="W62" s="11"/>
      <c r="X62" s="11"/>
      <c r="Y62" s="11"/>
      <c r="Z62" s="11"/>
      <c r="AA62" s="11"/>
      <c r="AB62" s="11"/>
      <c r="AC62" s="11"/>
      <c r="AD62" s="14"/>
    </row>
    <row r="63" spans="1:30">
      <c r="A63" s="15" t="s">
        <v>56</v>
      </c>
      <c r="V63" s="15" t="s">
        <v>139</v>
      </c>
      <c r="AD63" s="16"/>
    </row>
    <row r="64" spans="1:30">
      <c r="A64" s="10" t="s">
        <v>57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0" t="s">
        <v>140</v>
      </c>
      <c r="W64" s="11"/>
      <c r="X64" s="11"/>
      <c r="Y64" s="11"/>
      <c r="Z64" s="11"/>
      <c r="AA64" s="11"/>
      <c r="AB64" s="11"/>
      <c r="AC64" s="11"/>
      <c r="AD64" s="14"/>
    </row>
    <row r="65" spans="1:30">
      <c r="A65" s="10" t="s">
        <v>145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0" t="s">
        <v>61</v>
      </c>
      <c r="W65" s="11"/>
      <c r="X65" s="11"/>
      <c r="Y65" s="11"/>
      <c r="Z65" s="11"/>
      <c r="AA65" s="11"/>
      <c r="AB65" s="11"/>
      <c r="AC65" s="11"/>
      <c r="AD65" s="14"/>
    </row>
    <row r="66" spans="1:30">
      <c r="A66" s="7" t="s">
        <v>58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7" t="s">
        <v>167</v>
      </c>
      <c r="W66" s="8"/>
      <c r="X66" s="8"/>
      <c r="Y66" s="8"/>
      <c r="Z66" s="8"/>
      <c r="AA66" s="8"/>
      <c r="AB66" s="8"/>
      <c r="AC66" s="8"/>
      <c r="AD66" s="9"/>
    </row>
    <row r="67" spans="1:30" ht="18.75">
      <c r="A67" s="22"/>
    </row>
    <row r="68" spans="1:30">
      <c r="B68" s="1" t="s">
        <v>141</v>
      </c>
    </row>
    <row r="69" spans="1:30">
      <c r="A69" s="18" t="s">
        <v>54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8" t="s">
        <v>105</v>
      </c>
      <c r="W69" s="19"/>
      <c r="X69" s="19"/>
      <c r="Y69" s="19"/>
      <c r="Z69" s="19"/>
      <c r="AA69" s="19"/>
      <c r="AB69" s="19"/>
      <c r="AC69" s="19"/>
      <c r="AD69" s="20"/>
    </row>
    <row r="70" spans="1:30">
      <c r="A70" s="10" t="s">
        <v>55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0" t="s">
        <v>138</v>
      </c>
      <c r="W70" s="11"/>
      <c r="X70" s="11"/>
      <c r="Y70" s="11"/>
      <c r="Z70" s="11"/>
      <c r="AA70" s="11"/>
      <c r="AB70" s="11"/>
      <c r="AC70" s="11"/>
      <c r="AD70" s="14"/>
    </row>
    <row r="71" spans="1:30">
      <c r="A71" s="15" t="s">
        <v>56</v>
      </c>
      <c r="V71" s="15" t="s">
        <v>61</v>
      </c>
      <c r="AD71" s="16"/>
    </row>
    <row r="72" spans="1:30">
      <c r="A72" s="10" t="s">
        <v>57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0" t="s">
        <v>140</v>
      </c>
      <c r="W72" s="11"/>
      <c r="X72" s="11"/>
      <c r="Y72" s="11"/>
      <c r="Z72" s="11"/>
      <c r="AA72" s="11"/>
      <c r="AB72" s="11"/>
      <c r="AC72" s="11"/>
      <c r="AD72" s="14"/>
    </row>
    <row r="73" spans="1:30">
      <c r="A73" s="7" t="s">
        <v>58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7" t="s">
        <v>167</v>
      </c>
      <c r="W73" s="8"/>
      <c r="X73" s="8"/>
      <c r="Y73" s="8"/>
      <c r="Z73" s="8"/>
      <c r="AA73" s="8"/>
      <c r="AB73" s="8"/>
      <c r="AC73" s="8"/>
      <c r="AD73" s="9"/>
    </row>
    <row r="74" spans="1:30" ht="18.75">
      <c r="A74" s="22"/>
    </row>
    <row r="75" spans="1:30" ht="18.75">
      <c r="A75" s="22"/>
      <c r="B75" s="1" t="s">
        <v>106</v>
      </c>
    </row>
    <row r="76" spans="1:30">
      <c r="A76" s="18" t="s">
        <v>54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8" t="s">
        <v>106</v>
      </c>
      <c r="W76" s="19"/>
      <c r="X76" s="19"/>
      <c r="Y76" s="19"/>
      <c r="Z76" s="19"/>
      <c r="AA76" s="19"/>
      <c r="AB76" s="19"/>
      <c r="AC76" s="19"/>
      <c r="AD76" s="20"/>
    </row>
    <row r="77" spans="1:30">
      <c r="A77" s="10" t="s">
        <v>55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0" t="s">
        <v>138</v>
      </c>
      <c r="W77" s="11"/>
      <c r="X77" s="11"/>
      <c r="Y77" s="11"/>
      <c r="Z77" s="11"/>
      <c r="AA77" s="11"/>
      <c r="AB77" s="11"/>
      <c r="AC77" s="11"/>
      <c r="AD77" s="14"/>
    </row>
    <row r="78" spans="1:30">
      <c r="A78" s="15" t="s">
        <v>56</v>
      </c>
      <c r="V78" s="15" t="s">
        <v>61</v>
      </c>
      <c r="AD78" s="16"/>
    </row>
    <row r="79" spans="1:30">
      <c r="A79" s="10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0" t="s">
        <v>140</v>
      </c>
      <c r="W79" s="11"/>
      <c r="X79" s="11"/>
      <c r="Y79" s="11"/>
      <c r="Z79" s="11"/>
      <c r="AA79" s="11"/>
      <c r="AB79" s="11"/>
      <c r="AC79" s="11"/>
      <c r="AD79" s="14"/>
    </row>
    <row r="80" spans="1:30">
      <c r="A80" s="7" t="s">
        <v>58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7" t="s">
        <v>167</v>
      </c>
      <c r="W80" s="8"/>
      <c r="X80" s="8"/>
      <c r="Y80" s="8"/>
      <c r="Z80" s="8"/>
      <c r="AA80" s="8"/>
      <c r="AB80" s="8"/>
      <c r="AC80" s="8"/>
      <c r="AD80" s="9"/>
    </row>
    <row r="82" spans="1:30" ht="18.75">
      <c r="A82" s="22" t="s">
        <v>62</v>
      </c>
    </row>
    <row r="84" spans="1:30">
      <c r="A84" s="62" t="s">
        <v>63</v>
      </c>
      <c r="B84" s="62"/>
      <c r="C84" s="62"/>
      <c r="D84" s="62"/>
      <c r="E84" s="62"/>
      <c r="F84" s="62"/>
      <c r="G84" s="62"/>
      <c r="H84" s="62"/>
      <c r="I84" s="62"/>
      <c r="J84" s="62"/>
      <c r="K84" s="90" t="s">
        <v>137</v>
      </c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</row>
    <row r="85" spans="1:30">
      <c r="A85" s="62"/>
      <c r="B85" s="62"/>
      <c r="C85" s="62"/>
      <c r="D85" s="62"/>
      <c r="E85" s="62"/>
      <c r="F85" s="62"/>
      <c r="G85" s="62"/>
      <c r="H85" s="62"/>
      <c r="I85" s="62"/>
      <c r="J85" s="89"/>
      <c r="K85" s="78" t="s">
        <v>99</v>
      </c>
      <c r="L85" s="78"/>
      <c r="M85" s="78"/>
      <c r="N85" s="78"/>
      <c r="O85" s="78"/>
      <c r="P85" s="78" t="s">
        <v>114</v>
      </c>
      <c r="Q85" s="78"/>
      <c r="R85" s="78"/>
      <c r="S85" s="78"/>
      <c r="T85" s="78"/>
      <c r="U85" s="78" t="s">
        <v>115</v>
      </c>
      <c r="V85" s="78"/>
      <c r="W85" s="78"/>
      <c r="X85" s="78"/>
      <c r="Y85" s="78"/>
      <c r="Z85" s="78" t="s">
        <v>116</v>
      </c>
      <c r="AA85" s="78"/>
      <c r="AB85" s="78"/>
      <c r="AC85" s="78"/>
      <c r="AD85" s="78"/>
    </row>
    <row r="86" spans="1:30">
      <c r="A86" s="10" t="s">
        <v>64</v>
      </c>
      <c r="B86" s="11"/>
      <c r="C86" s="11"/>
      <c r="D86" s="11"/>
      <c r="E86" s="11"/>
      <c r="F86" s="11"/>
      <c r="G86" s="11"/>
      <c r="H86" s="11"/>
      <c r="I86" s="11"/>
      <c r="J86" s="11"/>
      <c r="K86" s="78">
        <v>21</v>
      </c>
      <c r="L86" s="78"/>
      <c r="M86" s="78"/>
      <c r="N86" s="78"/>
      <c r="O86" s="78"/>
      <c r="P86" s="78">
        <v>23</v>
      </c>
      <c r="Q86" s="78"/>
      <c r="R86" s="78"/>
      <c r="S86" s="78"/>
      <c r="T86" s="78"/>
      <c r="U86" s="78">
        <v>23</v>
      </c>
      <c r="V86" s="78"/>
      <c r="W86" s="78"/>
      <c r="X86" s="78"/>
      <c r="Y86" s="78"/>
      <c r="Z86" s="78">
        <v>23</v>
      </c>
      <c r="AA86" s="78"/>
      <c r="AB86" s="78"/>
      <c r="AC86" s="78"/>
      <c r="AD86" s="78"/>
    </row>
    <row r="87" spans="1:30">
      <c r="A87" s="10" t="s">
        <v>65</v>
      </c>
      <c r="B87" s="11"/>
      <c r="C87" s="11"/>
      <c r="D87" s="11"/>
      <c r="E87" s="11"/>
      <c r="F87" s="11"/>
      <c r="G87" s="11"/>
      <c r="H87" s="11"/>
      <c r="I87" s="11"/>
      <c r="J87" s="11"/>
      <c r="K87" s="79">
        <v>5</v>
      </c>
      <c r="L87" s="79"/>
      <c r="M87" s="79"/>
      <c r="N87" s="79"/>
      <c r="O87" s="79"/>
      <c r="P87" s="79">
        <v>5</v>
      </c>
      <c r="Q87" s="79"/>
      <c r="R87" s="79"/>
      <c r="S87" s="79"/>
      <c r="T87" s="79"/>
      <c r="U87" s="79">
        <v>5</v>
      </c>
      <c r="V87" s="79"/>
      <c r="W87" s="79"/>
      <c r="X87" s="79"/>
      <c r="Y87" s="79"/>
      <c r="Z87" s="79">
        <v>5</v>
      </c>
      <c r="AA87" s="79"/>
      <c r="AB87" s="79"/>
      <c r="AC87" s="79"/>
      <c r="AD87" s="79"/>
    </row>
    <row r="89" spans="1:30">
      <c r="A89" s="3"/>
    </row>
    <row r="90" spans="1:30" ht="18.75">
      <c r="A90" s="22" t="s">
        <v>71</v>
      </c>
    </row>
    <row r="92" spans="1:30" ht="15.6" customHeight="1">
      <c r="A92" s="88" t="s">
        <v>199</v>
      </c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</row>
    <row r="93" spans="1:30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</row>
    <row r="94" spans="1:30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30">
      <c r="C95" s="1" t="s">
        <v>106</v>
      </c>
    </row>
    <row r="96" spans="1:30">
      <c r="A96" s="18" t="s">
        <v>107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20"/>
      <c r="S96" s="21" t="s">
        <v>111</v>
      </c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4"/>
    </row>
    <row r="97" spans="1:30">
      <c r="A97" s="10" t="s">
        <v>76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4"/>
      <c r="S97" s="83" t="s">
        <v>157</v>
      </c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5"/>
    </row>
    <row r="98" spans="1:30">
      <c r="A98" s="15" t="s">
        <v>108</v>
      </c>
      <c r="R98" s="16"/>
      <c r="S98" s="83" t="s">
        <v>157</v>
      </c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5"/>
    </row>
    <row r="99" spans="1:30">
      <c r="A99" s="10" t="s">
        <v>162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4"/>
      <c r="S99" s="83" t="s">
        <v>157</v>
      </c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5"/>
    </row>
    <row r="100" spans="1:30">
      <c r="A100" s="15" t="s">
        <v>79</v>
      </c>
      <c r="R100" s="16"/>
      <c r="S100" s="83" t="s">
        <v>157</v>
      </c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5"/>
    </row>
    <row r="101" spans="1:30">
      <c r="A101" s="10" t="s">
        <v>109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4"/>
      <c r="S101" s="83" t="s">
        <v>157</v>
      </c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5"/>
    </row>
    <row r="102" spans="1:30">
      <c r="A102" s="15" t="s">
        <v>110</v>
      </c>
      <c r="R102" s="16"/>
      <c r="S102" s="83" t="s">
        <v>166</v>
      </c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5"/>
    </row>
    <row r="103" spans="1:30">
      <c r="A103" s="10" t="s">
        <v>90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4"/>
      <c r="S103" s="83" t="s">
        <v>157</v>
      </c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5"/>
    </row>
    <row r="104" spans="1:30">
      <c r="A104" s="15" t="s">
        <v>92</v>
      </c>
      <c r="R104" s="16"/>
      <c r="S104" s="83" t="s">
        <v>157</v>
      </c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5"/>
    </row>
    <row r="105" spans="1:30">
      <c r="A105" s="10" t="s">
        <v>194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4"/>
      <c r="S105" s="83" t="s">
        <v>157</v>
      </c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5"/>
    </row>
    <row r="106" spans="1:30">
      <c r="A106" s="7" t="s">
        <v>195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9"/>
      <c r="S106" s="83" t="s">
        <v>200</v>
      </c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7"/>
    </row>
  </sheetData>
  <mergeCells count="127">
    <mergeCell ref="S104:AD104"/>
    <mergeCell ref="L4:O4"/>
    <mergeCell ref="S106:AD106"/>
    <mergeCell ref="S97:AD97"/>
    <mergeCell ref="S98:AD98"/>
    <mergeCell ref="S105:AD105"/>
    <mergeCell ref="S99:AD99"/>
    <mergeCell ref="S100:AD100"/>
    <mergeCell ref="S101:AD101"/>
    <mergeCell ref="A92:AB93"/>
    <mergeCell ref="S103:AD103"/>
    <mergeCell ref="P56:AD56"/>
    <mergeCell ref="A84:J85"/>
    <mergeCell ref="K84:AD84"/>
    <mergeCell ref="H54:K54"/>
    <mergeCell ref="L54:O54"/>
    <mergeCell ref="P54:AD54"/>
    <mergeCell ref="K85:O85"/>
    <mergeCell ref="P85:T85"/>
    <mergeCell ref="S102:AD102"/>
    <mergeCell ref="U85:Y85"/>
    <mergeCell ref="Z85:AD85"/>
    <mergeCell ref="K86:O86"/>
    <mergeCell ref="P86:T86"/>
    <mergeCell ref="U86:Y86"/>
    <mergeCell ref="Z86:AD86"/>
    <mergeCell ref="K87:O87"/>
    <mergeCell ref="P87:T87"/>
    <mergeCell ref="U87:Y87"/>
    <mergeCell ref="Z87:AD87"/>
    <mergeCell ref="H44:K44"/>
    <mergeCell ref="L44:O44"/>
    <mergeCell ref="P44:AD44"/>
    <mergeCell ref="P45:AD45"/>
    <mergeCell ref="P46:AD46"/>
    <mergeCell ref="P55:AD55"/>
    <mergeCell ref="H52:K52"/>
    <mergeCell ref="L52:O52"/>
    <mergeCell ref="P52:AD52"/>
    <mergeCell ref="H53:K53"/>
    <mergeCell ref="L53:O53"/>
    <mergeCell ref="P53:AD53"/>
    <mergeCell ref="A49:G50"/>
    <mergeCell ref="H49:O49"/>
    <mergeCell ref="P49:AD50"/>
    <mergeCell ref="H50:K50"/>
    <mergeCell ref="L50:O50"/>
    <mergeCell ref="H51:K51"/>
    <mergeCell ref="L51:O51"/>
    <mergeCell ref="P51:AD51"/>
    <mergeCell ref="A38:G39"/>
    <mergeCell ref="H38:O38"/>
    <mergeCell ref="P38:AD39"/>
    <mergeCell ref="H39:K39"/>
    <mergeCell ref="L39:O39"/>
    <mergeCell ref="H40:K40"/>
    <mergeCell ref="L40:O40"/>
    <mergeCell ref="P40:AD40"/>
    <mergeCell ref="H41:K41"/>
    <mergeCell ref="L41:O41"/>
    <mergeCell ref="P41:AD41"/>
    <mergeCell ref="H43:K43"/>
    <mergeCell ref="L43:O43"/>
    <mergeCell ref="P43:AD43"/>
    <mergeCell ref="H42:K42"/>
    <mergeCell ref="L42:O42"/>
    <mergeCell ref="P42:AD42"/>
    <mergeCell ref="P34:W34"/>
    <mergeCell ref="X34:AD34"/>
    <mergeCell ref="A28:G29"/>
    <mergeCell ref="H28:O28"/>
    <mergeCell ref="P28:AD28"/>
    <mergeCell ref="H29:K29"/>
    <mergeCell ref="L29:O29"/>
    <mergeCell ref="P29:W29"/>
    <mergeCell ref="X29:AD29"/>
    <mergeCell ref="H32:K32"/>
    <mergeCell ref="L30:O30"/>
    <mergeCell ref="P30:W30"/>
    <mergeCell ref="X30:AD30"/>
    <mergeCell ref="H31:K31"/>
    <mergeCell ref="L31:O31"/>
    <mergeCell ref="P31:W31"/>
    <mergeCell ref="X31:AD31"/>
    <mergeCell ref="X25:AD25"/>
    <mergeCell ref="H33:K33"/>
    <mergeCell ref="L33:O33"/>
    <mergeCell ref="P33:W33"/>
    <mergeCell ref="X33:AD33"/>
    <mergeCell ref="L32:O32"/>
    <mergeCell ref="P32:W32"/>
    <mergeCell ref="X32:AD32"/>
    <mergeCell ref="H30:K30"/>
    <mergeCell ref="P25:W25"/>
    <mergeCell ref="L23:O23"/>
    <mergeCell ref="H23:K23"/>
    <mergeCell ref="X22:AD23"/>
    <mergeCell ref="P22:W23"/>
    <mergeCell ref="P24:W24"/>
    <mergeCell ref="X24:AD24"/>
    <mergeCell ref="H24:K24"/>
    <mergeCell ref="L24:O24"/>
    <mergeCell ref="H20:K20"/>
    <mergeCell ref="L20:O20"/>
    <mergeCell ref="P20:W20"/>
    <mergeCell ref="X20:AD20"/>
    <mergeCell ref="H21:K21"/>
    <mergeCell ref="L21:O21"/>
    <mergeCell ref="P21:W21"/>
    <mergeCell ref="X21:AD21"/>
    <mergeCell ref="H22:K22"/>
    <mergeCell ref="L22:O22"/>
    <mergeCell ref="A1:AB1"/>
    <mergeCell ref="A2:AB2"/>
    <mergeCell ref="A3:AB3"/>
    <mergeCell ref="L7:R7"/>
    <mergeCell ref="G12:H12"/>
    <mergeCell ref="G13:H13"/>
    <mergeCell ref="A18:G19"/>
    <mergeCell ref="H18:O18"/>
    <mergeCell ref="P18:AD18"/>
    <mergeCell ref="H19:K19"/>
    <mergeCell ref="L19:O19"/>
    <mergeCell ref="P19:W19"/>
    <mergeCell ref="X19:AD19"/>
    <mergeCell ref="G9:K9"/>
    <mergeCell ref="G10:K10"/>
  </mergeCells>
  <pageMargins left="0.70866141732283472" right="0.51181102362204722" top="0.55118110236220474" bottom="0.55118110236220474" header="0.31496062992125984" footer="0.31496062992125984"/>
  <pageSetup paperSize="9" scale="88" orientation="portrait" horizontalDpi="180" verticalDpi="180" r:id="rId1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D108"/>
  <sheetViews>
    <sheetView view="pageBreakPreview" zoomScaleSheetLayoutView="100" workbookViewId="0">
      <selection activeCell="H30" sqref="H30:K30"/>
    </sheetView>
  </sheetViews>
  <sheetFormatPr defaultColWidth="3.28515625" defaultRowHeight="15.75"/>
  <cols>
    <col min="1" max="21" width="3.28515625" style="1"/>
    <col min="22" max="22" width="3.28515625" style="1" customWidth="1"/>
    <col min="23" max="16384" width="3.28515625" style="1"/>
  </cols>
  <sheetData>
    <row r="1" spans="1:28" ht="18.75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.75">
      <c r="A2" s="58" t="s">
        <v>95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8.75">
      <c r="A3" s="58" t="s">
        <v>96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ht="18.75">
      <c r="J4" s="23" t="s">
        <v>97</v>
      </c>
      <c r="L4" s="23" t="str">
        <f>Главная!E3</f>
        <v>2025-2026</v>
      </c>
      <c r="P4" s="23" t="s">
        <v>98</v>
      </c>
    </row>
    <row r="6" spans="1:28" ht="18.75">
      <c r="A6" s="22" t="s">
        <v>14</v>
      </c>
    </row>
    <row r="7" spans="1:28">
      <c r="A7" s="1" t="s">
        <v>15</v>
      </c>
      <c r="L7" s="59">
        <f>Главная!E4</f>
        <v>45901</v>
      </c>
      <c r="M7" s="59"/>
      <c r="N7" s="59"/>
      <c r="O7" s="59"/>
      <c r="P7" s="59"/>
      <c r="Q7" s="59"/>
      <c r="R7" s="59"/>
    </row>
    <row r="8" spans="1:28">
      <c r="A8" s="1" t="s">
        <v>16</v>
      </c>
    </row>
    <row r="9" spans="1:28">
      <c r="B9" s="1" t="s">
        <v>17</v>
      </c>
      <c r="C9" s="1" t="s">
        <v>18</v>
      </c>
      <c r="G9" s="59" t="s">
        <v>193</v>
      </c>
      <c r="H9" s="59"/>
      <c r="I9" s="59"/>
      <c r="J9" s="59"/>
      <c r="K9" s="59"/>
      <c r="L9" s="6" t="s">
        <v>20</v>
      </c>
    </row>
    <row r="10" spans="1:28">
      <c r="B10" s="1" t="s">
        <v>17</v>
      </c>
      <c r="C10" s="1" t="s">
        <v>19</v>
      </c>
      <c r="G10" s="59" t="s">
        <v>192</v>
      </c>
      <c r="H10" s="59"/>
      <c r="I10" s="59"/>
      <c r="J10" s="59"/>
      <c r="K10" s="59"/>
      <c r="L10" s="6" t="s">
        <v>20</v>
      </c>
    </row>
    <row r="11" spans="1:28">
      <c r="A11" s="1" t="s">
        <v>21</v>
      </c>
    </row>
    <row r="12" spans="1:28">
      <c r="B12" s="1" t="s">
        <v>17</v>
      </c>
      <c r="C12" s="1" t="s">
        <v>18</v>
      </c>
      <c r="G12" s="60">
        <f>P24</f>
        <v>34</v>
      </c>
      <c r="H12" s="61"/>
      <c r="I12" s="1" t="s">
        <v>22</v>
      </c>
    </row>
    <row r="13" spans="1:28">
      <c r="B13" s="1" t="s">
        <v>17</v>
      </c>
      <c r="C13" s="1" t="s">
        <v>19</v>
      </c>
      <c r="G13" s="60">
        <f>P34</f>
        <v>34</v>
      </c>
      <c r="H13" s="60"/>
      <c r="I13" s="1" t="s">
        <v>23</v>
      </c>
    </row>
    <row r="15" spans="1:28" ht="18.75">
      <c r="A15" s="22" t="s">
        <v>156</v>
      </c>
    </row>
    <row r="16" spans="1:28">
      <c r="A16" s="1" t="s">
        <v>168</v>
      </c>
    </row>
    <row r="17" spans="1:30">
      <c r="B17" s="1" t="s">
        <v>24</v>
      </c>
    </row>
    <row r="18" spans="1:30">
      <c r="A18" s="62" t="s">
        <v>25</v>
      </c>
      <c r="B18" s="62"/>
      <c r="C18" s="62"/>
      <c r="D18" s="62"/>
      <c r="E18" s="62"/>
      <c r="F18" s="62"/>
      <c r="G18" s="62"/>
      <c r="H18" s="62" t="s">
        <v>26</v>
      </c>
      <c r="I18" s="62"/>
      <c r="J18" s="62"/>
      <c r="K18" s="62"/>
      <c r="L18" s="62"/>
      <c r="M18" s="62"/>
      <c r="N18" s="62"/>
      <c r="O18" s="62"/>
      <c r="P18" s="62" t="s">
        <v>30</v>
      </c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1:30">
      <c r="A19" s="62"/>
      <c r="B19" s="62"/>
      <c r="C19" s="62"/>
      <c r="D19" s="62"/>
      <c r="E19" s="62"/>
      <c r="F19" s="62"/>
      <c r="G19" s="62"/>
      <c r="H19" s="62" t="s">
        <v>27</v>
      </c>
      <c r="I19" s="62"/>
      <c r="J19" s="62"/>
      <c r="K19" s="62"/>
      <c r="L19" s="62" t="s">
        <v>28</v>
      </c>
      <c r="M19" s="62"/>
      <c r="N19" s="62"/>
      <c r="O19" s="62"/>
      <c r="P19" s="62" t="s">
        <v>29</v>
      </c>
      <c r="Q19" s="62"/>
      <c r="R19" s="62"/>
      <c r="S19" s="62"/>
      <c r="T19" s="62"/>
      <c r="U19" s="62"/>
      <c r="V19" s="62"/>
      <c r="W19" s="62"/>
      <c r="X19" s="62" t="s">
        <v>31</v>
      </c>
      <c r="Y19" s="62"/>
      <c r="Z19" s="62"/>
      <c r="AA19" s="62"/>
      <c r="AB19" s="62"/>
      <c r="AC19" s="62"/>
      <c r="AD19" s="62"/>
    </row>
    <row r="20" spans="1:30">
      <c r="A20" s="7" t="s">
        <v>32</v>
      </c>
      <c r="B20" s="8"/>
      <c r="C20" s="8"/>
      <c r="D20" s="8"/>
      <c r="E20" s="8"/>
      <c r="F20" s="8"/>
      <c r="G20" s="9"/>
      <c r="H20" s="75">
        <v>45901</v>
      </c>
      <c r="I20" s="75"/>
      <c r="J20" s="75"/>
      <c r="K20" s="75"/>
      <c r="L20" s="75">
        <v>45956</v>
      </c>
      <c r="M20" s="75"/>
      <c r="N20" s="75"/>
      <c r="O20" s="75"/>
      <c r="P20" s="73">
        <v>8</v>
      </c>
      <c r="Q20" s="73"/>
      <c r="R20" s="73"/>
      <c r="S20" s="73"/>
      <c r="T20" s="73"/>
      <c r="U20" s="73"/>
      <c r="V20" s="73"/>
      <c r="W20" s="73"/>
      <c r="X20" s="74">
        <f>P20*6</f>
        <v>48</v>
      </c>
      <c r="Y20" s="74"/>
      <c r="Z20" s="74"/>
      <c r="AA20" s="74"/>
      <c r="AB20" s="74"/>
      <c r="AC20" s="74"/>
      <c r="AD20" s="74"/>
    </row>
    <row r="21" spans="1:30">
      <c r="A21" s="7" t="s">
        <v>33</v>
      </c>
      <c r="B21" s="8"/>
      <c r="C21" s="8"/>
      <c r="D21" s="8"/>
      <c r="E21" s="8"/>
      <c r="F21" s="8"/>
      <c r="G21" s="9"/>
      <c r="H21" s="75">
        <v>45966</v>
      </c>
      <c r="I21" s="75"/>
      <c r="J21" s="75"/>
      <c r="K21" s="75"/>
      <c r="L21" s="75">
        <v>46021</v>
      </c>
      <c r="M21" s="75"/>
      <c r="N21" s="75"/>
      <c r="O21" s="75"/>
      <c r="P21" s="73">
        <v>8</v>
      </c>
      <c r="Q21" s="73"/>
      <c r="R21" s="73"/>
      <c r="S21" s="73"/>
      <c r="T21" s="73"/>
      <c r="U21" s="73"/>
      <c r="V21" s="73"/>
      <c r="W21" s="73"/>
      <c r="X21" s="74">
        <f t="shared" ref="X21:X23" si="0">P21*6</f>
        <v>48</v>
      </c>
      <c r="Y21" s="74"/>
      <c r="Z21" s="74"/>
      <c r="AA21" s="74"/>
      <c r="AB21" s="74"/>
      <c r="AC21" s="74"/>
      <c r="AD21" s="74"/>
    </row>
    <row r="22" spans="1:30">
      <c r="A22" s="7" t="s">
        <v>34</v>
      </c>
      <c r="B22" s="8"/>
      <c r="C22" s="8"/>
      <c r="D22" s="8"/>
      <c r="E22" s="8"/>
      <c r="F22" s="8"/>
      <c r="G22" s="9"/>
      <c r="H22" s="66">
        <v>46034</v>
      </c>
      <c r="I22" s="75"/>
      <c r="J22" s="75"/>
      <c r="K22" s="75"/>
      <c r="L22" s="75">
        <v>46108</v>
      </c>
      <c r="M22" s="75"/>
      <c r="N22" s="75"/>
      <c r="O22" s="75"/>
      <c r="P22" s="73">
        <v>11</v>
      </c>
      <c r="Q22" s="73"/>
      <c r="R22" s="73"/>
      <c r="S22" s="73"/>
      <c r="T22" s="73"/>
      <c r="U22" s="73"/>
      <c r="V22" s="73"/>
      <c r="W22" s="73"/>
      <c r="X22" s="74">
        <f t="shared" si="0"/>
        <v>66</v>
      </c>
      <c r="Y22" s="74"/>
      <c r="Z22" s="74"/>
      <c r="AA22" s="74"/>
      <c r="AB22" s="74"/>
      <c r="AC22" s="74"/>
      <c r="AD22" s="74"/>
    </row>
    <row r="23" spans="1:30">
      <c r="A23" s="7" t="s">
        <v>35</v>
      </c>
      <c r="B23" s="8"/>
      <c r="C23" s="8"/>
      <c r="D23" s="8"/>
      <c r="E23" s="8"/>
      <c r="F23" s="8"/>
      <c r="G23" s="9"/>
      <c r="H23" s="75">
        <v>46118</v>
      </c>
      <c r="I23" s="75"/>
      <c r="J23" s="75"/>
      <c r="K23" s="75"/>
      <c r="L23" s="75">
        <v>46168</v>
      </c>
      <c r="M23" s="75"/>
      <c r="N23" s="75"/>
      <c r="O23" s="75"/>
      <c r="P23" s="73">
        <v>7</v>
      </c>
      <c r="Q23" s="73"/>
      <c r="R23" s="73"/>
      <c r="S23" s="73"/>
      <c r="T23" s="73"/>
      <c r="U23" s="73"/>
      <c r="V23" s="73"/>
      <c r="W23" s="73"/>
      <c r="X23" s="74">
        <f t="shared" si="0"/>
        <v>42</v>
      </c>
      <c r="Y23" s="74"/>
      <c r="Z23" s="74"/>
      <c r="AA23" s="74"/>
      <c r="AB23" s="74"/>
      <c r="AC23" s="74"/>
      <c r="AD23" s="74"/>
    </row>
    <row r="24" spans="1:30">
      <c r="A24" s="10"/>
      <c r="B24" s="11"/>
      <c r="C24" s="11"/>
      <c r="D24" s="11"/>
      <c r="E24" s="11"/>
      <c r="F24" s="11"/>
      <c r="G24" s="11"/>
      <c r="H24" s="12"/>
      <c r="I24" s="12"/>
      <c r="J24" s="12"/>
      <c r="K24" s="12"/>
      <c r="L24" s="12"/>
      <c r="M24" s="12"/>
      <c r="N24" s="12"/>
      <c r="O24" s="13" t="s">
        <v>37</v>
      </c>
      <c r="P24" s="73">
        <f>SUM(P20:W23)</f>
        <v>34</v>
      </c>
      <c r="Q24" s="76"/>
      <c r="R24" s="76"/>
      <c r="S24" s="76"/>
      <c r="T24" s="76"/>
      <c r="U24" s="76"/>
      <c r="V24" s="76"/>
      <c r="W24" s="76"/>
      <c r="X24" s="74">
        <f>SUM(X20:AD23)</f>
        <v>204</v>
      </c>
      <c r="Y24" s="74"/>
      <c r="Z24" s="74"/>
      <c r="AA24" s="74"/>
      <c r="AB24" s="74"/>
      <c r="AC24" s="74"/>
      <c r="AD24" s="74"/>
    </row>
    <row r="26" spans="1:30">
      <c r="B26" s="1" t="s">
        <v>36</v>
      </c>
    </row>
    <row r="27" spans="1:30">
      <c r="A27" s="62" t="s">
        <v>25</v>
      </c>
      <c r="B27" s="62"/>
      <c r="C27" s="62"/>
      <c r="D27" s="62"/>
      <c r="E27" s="62"/>
      <c r="F27" s="62"/>
      <c r="G27" s="62"/>
      <c r="H27" s="62" t="s">
        <v>26</v>
      </c>
      <c r="I27" s="62"/>
      <c r="J27" s="62"/>
      <c r="K27" s="62"/>
      <c r="L27" s="62"/>
      <c r="M27" s="62"/>
      <c r="N27" s="62"/>
      <c r="O27" s="62"/>
      <c r="P27" s="62" t="s">
        <v>30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</row>
    <row r="28" spans="1:30">
      <c r="A28" s="62"/>
      <c r="B28" s="62"/>
      <c r="C28" s="62"/>
      <c r="D28" s="62"/>
      <c r="E28" s="62"/>
      <c r="F28" s="62"/>
      <c r="G28" s="62"/>
      <c r="H28" s="62" t="s">
        <v>27</v>
      </c>
      <c r="I28" s="62"/>
      <c r="J28" s="62"/>
      <c r="K28" s="62"/>
      <c r="L28" s="62" t="s">
        <v>28</v>
      </c>
      <c r="M28" s="62"/>
      <c r="N28" s="62"/>
      <c r="O28" s="62"/>
      <c r="P28" s="62" t="s">
        <v>29</v>
      </c>
      <c r="Q28" s="62"/>
      <c r="R28" s="62"/>
      <c r="S28" s="62"/>
      <c r="T28" s="62"/>
      <c r="U28" s="62"/>
      <c r="V28" s="62"/>
      <c r="W28" s="62"/>
      <c r="X28" s="62" t="s">
        <v>31</v>
      </c>
      <c r="Y28" s="62"/>
      <c r="Z28" s="62"/>
      <c r="AA28" s="62"/>
      <c r="AB28" s="62"/>
      <c r="AC28" s="62"/>
      <c r="AD28" s="62"/>
    </row>
    <row r="29" spans="1:30">
      <c r="A29" s="7" t="s">
        <v>32</v>
      </c>
      <c r="B29" s="8"/>
      <c r="C29" s="8"/>
      <c r="D29" s="8"/>
      <c r="E29" s="8"/>
      <c r="F29" s="8"/>
      <c r="G29" s="9"/>
      <c r="H29" s="75">
        <v>45901</v>
      </c>
      <c r="I29" s="75"/>
      <c r="J29" s="75"/>
      <c r="K29" s="75"/>
      <c r="L29" s="75">
        <v>45956</v>
      </c>
      <c r="M29" s="75"/>
      <c r="N29" s="75"/>
      <c r="O29" s="75"/>
      <c r="P29" s="73">
        <v>8</v>
      </c>
      <c r="Q29" s="73"/>
      <c r="R29" s="73"/>
      <c r="S29" s="73"/>
      <c r="T29" s="73"/>
      <c r="U29" s="73"/>
      <c r="V29" s="73"/>
      <c r="W29" s="73"/>
      <c r="X29" s="74">
        <f>P29*6</f>
        <v>48</v>
      </c>
      <c r="Y29" s="74"/>
      <c r="Z29" s="74"/>
      <c r="AA29" s="74"/>
      <c r="AB29" s="74"/>
      <c r="AC29" s="74"/>
      <c r="AD29" s="74"/>
    </row>
    <row r="30" spans="1:30">
      <c r="A30" s="7" t="s">
        <v>33</v>
      </c>
      <c r="B30" s="8"/>
      <c r="C30" s="8"/>
      <c r="D30" s="8"/>
      <c r="E30" s="8"/>
      <c r="F30" s="8"/>
      <c r="G30" s="9"/>
      <c r="H30" s="75">
        <v>45966</v>
      </c>
      <c r="I30" s="75"/>
      <c r="J30" s="75"/>
      <c r="K30" s="75"/>
      <c r="L30" s="75">
        <v>46021</v>
      </c>
      <c r="M30" s="75"/>
      <c r="N30" s="75"/>
      <c r="O30" s="75"/>
      <c r="P30" s="73">
        <v>8</v>
      </c>
      <c r="Q30" s="73"/>
      <c r="R30" s="73"/>
      <c r="S30" s="73"/>
      <c r="T30" s="73"/>
      <c r="U30" s="73"/>
      <c r="V30" s="73"/>
      <c r="W30" s="73"/>
      <c r="X30" s="74">
        <f t="shared" ref="X30:X32" si="1">P30*6</f>
        <v>48</v>
      </c>
      <c r="Y30" s="74"/>
      <c r="Z30" s="74"/>
      <c r="AA30" s="74"/>
      <c r="AB30" s="74"/>
      <c r="AC30" s="74"/>
      <c r="AD30" s="74"/>
    </row>
    <row r="31" spans="1:30">
      <c r="A31" s="7" t="s">
        <v>34</v>
      </c>
      <c r="B31" s="8"/>
      <c r="C31" s="8"/>
      <c r="D31" s="8"/>
      <c r="E31" s="8"/>
      <c r="F31" s="8"/>
      <c r="G31" s="9"/>
      <c r="H31" s="66">
        <v>46034</v>
      </c>
      <c r="I31" s="75"/>
      <c r="J31" s="75"/>
      <c r="K31" s="75"/>
      <c r="L31" s="75">
        <v>46108</v>
      </c>
      <c r="M31" s="75"/>
      <c r="N31" s="75"/>
      <c r="O31" s="75"/>
      <c r="P31" s="73">
        <v>11</v>
      </c>
      <c r="Q31" s="73"/>
      <c r="R31" s="73"/>
      <c r="S31" s="73"/>
      <c r="T31" s="73"/>
      <c r="U31" s="73"/>
      <c r="V31" s="73"/>
      <c r="W31" s="73"/>
      <c r="X31" s="74">
        <f t="shared" si="1"/>
        <v>66</v>
      </c>
      <c r="Y31" s="74"/>
      <c r="Z31" s="74"/>
      <c r="AA31" s="74"/>
      <c r="AB31" s="74"/>
      <c r="AC31" s="74"/>
      <c r="AD31" s="74"/>
    </row>
    <row r="32" spans="1:30">
      <c r="A32" s="7" t="s">
        <v>35</v>
      </c>
      <c r="B32" s="8"/>
      <c r="C32" s="8"/>
      <c r="D32" s="8"/>
      <c r="E32" s="8"/>
      <c r="F32" s="8"/>
      <c r="G32" s="9"/>
      <c r="H32" s="75">
        <v>46118</v>
      </c>
      <c r="I32" s="75"/>
      <c r="J32" s="75"/>
      <c r="K32" s="75"/>
      <c r="L32" s="75">
        <v>46168</v>
      </c>
      <c r="M32" s="75"/>
      <c r="N32" s="75"/>
      <c r="O32" s="75"/>
      <c r="P32" s="73">
        <v>7</v>
      </c>
      <c r="Q32" s="73"/>
      <c r="R32" s="73"/>
      <c r="S32" s="73"/>
      <c r="T32" s="73"/>
      <c r="U32" s="73"/>
      <c r="V32" s="73"/>
      <c r="W32" s="73"/>
      <c r="X32" s="74">
        <f t="shared" si="1"/>
        <v>42</v>
      </c>
      <c r="Y32" s="74"/>
      <c r="Z32" s="74"/>
      <c r="AA32" s="74"/>
      <c r="AB32" s="74"/>
      <c r="AC32" s="74"/>
      <c r="AD32" s="74"/>
    </row>
    <row r="33" spans="1:30">
      <c r="A33" s="10" t="s">
        <v>38</v>
      </c>
      <c r="B33" s="11"/>
      <c r="C33" s="11"/>
      <c r="D33" s="11"/>
      <c r="E33" s="11"/>
      <c r="F33" s="11"/>
      <c r="G33" s="14"/>
      <c r="H33" s="75" t="str">
        <f>Главная!D18</f>
        <v>по срокам ГИА</v>
      </c>
      <c r="I33" s="75"/>
      <c r="J33" s="75"/>
      <c r="K33" s="75"/>
      <c r="L33" s="75"/>
      <c r="M33" s="75"/>
      <c r="N33" s="75"/>
      <c r="O33" s="75"/>
      <c r="P33" s="76"/>
      <c r="Q33" s="76"/>
      <c r="R33" s="76"/>
      <c r="S33" s="76"/>
      <c r="T33" s="76"/>
      <c r="U33" s="76"/>
      <c r="V33" s="76"/>
      <c r="W33" s="76"/>
      <c r="X33" s="74"/>
      <c r="Y33" s="74"/>
      <c r="Z33" s="74"/>
      <c r="AA33" s="74"/>
      <c r="AB33" s="74"/>
      <c r="AC33" s="74"/>
      <c r="AD33" s="74"/>
    </row>
    <row r="34" spans="1:30">
      <c r="A34" s="10"/>
      <c r="B34" s="11"/>
      <c r="C34" s="11"/>
      <c r="D34" s="11"/>
      <c r="E34" s="11"/>
      <c r="F34" s="11"/>
      <c r="G34" s="11"/>
      <c r="H34" s="12"/>
      <c r="I34" s="12"/>
      <c r="J34" s="12"/>
      <c r="K34" s="12"/>
      <c r="L34" s="12"/>
      <c r="M34" s="12"/>
      <c r="N34" s="12"/>
      <c r="O34" s="13" t="s">
        <v>37</v>
      </c>
      <c r="P34" s="73">
        <f>SUM(P29:W33)</f>
        <v>34</v>
      </c>
      <c r="Q34" s="73"/>
      <c r="R34" s="73"/>
      <c r="S34" s="73"/>
      <c r="T34" s="73"/>
      <c r="U34" s="73"/>
      <c r="V34" s="73"/>
      <c r="W34" s="73"/>
      <c r="X34" s="74">
        <f>SUM(X29:AD33)</f>
        <v>204</v>
      </c>
      <c r="Y34" s="74"/>
      <c r="Z34" s="74"/>
      <c r="AA34" s="74"/>
      <c r="AB34" s="74"/>
      <c r="AC34" s="74"/>
      <c r="AD34" s="74"/>
    </row>
    <row r="35" spans="1:30">
      <c r="A35" s="1" t="s">
        <v>42</v>
      </c>
    </row>
    <row r="37" spans="1:30">
      <c r="A37" s="1" t="s">
        <v>43</v>
      </c>
    </row>
    <row r="38" spans="1:30">
      <c r="B38" s="1" t="s">
        <v>44</v>
      </c>
    </row>
    <row r="39" spans="1:30">
      <c r="A39" s="62" t="s">
        <v>123</v>
      </c>
      <c r="B39" s="62"/>
      <c r="C39" s="62"/>
      <c r="D39" s="62"/>
      <c r="E39" s="62"/>
      <c r="F39" s="62"/>
      <c r="G39" s="62"/>
      <c r="H39" s="62" t="s">
        <v>26</v>
      </c>
      <c r="I39" s="62"/>
      <c r="J39" s="62"/>
      <c r="K39" s="62"/>
      <c r="L39" s="62"/>
      <c r="M39" s="62"/>
      <c r="N39" s="62"/>
      <c r="O39" s="62"/>
      <c r="P39" s="62" t="s">
        <v>45</v>
      </c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1:30">
      <c r="A40" s="62"/>
      <c r="B40" s="62"/>
      <c r="C40" s="62"/>
      <c r="D40" s="62"/>
      <c r="E40" s="62"/>
      <c r="F40" s="62"/>
      <c r="G40" s="62"/>
      <c r="H40" s="62" t="s">
        <v>27</v>
      </c>
      <c r="I40" s="62"/>
      <c r="J40" s="62"/>
      <c r="K40" s="62"/>
      <c r="L40" s="62" t="s">
        <v>28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1:30">
      <c r="A41" s="7" t="s">
        <v>46</v>
      </c>
      <c r="B41" s="8"/>
      <c r="C41" s="8"/>
      <c r="D41" s="8"/>
      <c r="E41" s="8"/>
      <c r="F41" s="8"/>
      <c r="G41" s="9"/>
      <c r="H41" s="75">
        <v>45957</v>
      </c>
      <c r="I41" s="75"/>
      <c r="J41" s="75"/>
      <c r="K41" s="75"/>
      <c r="L41" s="75">
        <v>45965</v>
      </c>
      <c r="M41" s="75"/>
      <c r="N41" s="75"/>
      <c r="O41" s="75"/>
      <c r="P41" s="77">
        <v>9</v>
      </c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</row>
    <row r="42" spans="1:30">
      <c r="A42" s="7" t="s">
        <v>47</v>
      </c>
      <c r="B42" s="8"/>
      <c r="C42" s="8"/>
      <c r="D42" s="8"/>
      <c r="E42" s="8"/>
      <c r="F42" s="8"/>
      <c r="G42" s="9"/>
      <c r="H42" s="75">
        <v>46022</v>
      </c>
      <c r="I42" s="75"/>
      <c r="J42" s="75"/>
      <c r="K42" s="75"/>
      <c r="L42" s="75">
        <v>46033</v>
      </c>
      <c r="M42" s="75"/>
      <c r="N42" s="75"/>
      <c r="O42" s="75"/>
      <c r="P42" s="77">
        <v>12</v>
      </c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</row>
    <row r="43" spans="1:30">
      <c r="A43" s="7" t="s">
        <v>48</v>
      </c>
      <c r="B43" s="8"/>
      <c r="C43" s="8"/>
      <c r="D43" s="8"/>
      <c r="E43" s="8"/>
      <c r="F43" s="8"/>
      <c r="G43" s="9"/>
      <c r="H43" s="75">
        <v>46109</v>
      </c>
      <c r="I43" s="75"/>
      <c r="J43" s="75"/>
      <c r="K43" s="75"/>
      <c r="L43" s="75">
        <v>46117</v>
      </c>
      <c r="M43" s="75"/>
      <c r="N43" s="75"/>
      <c r="O43" s="75"/>
      <c r="P43" s="77">
        <v>9</v>
      </c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</row>
    <row r="44" spans="1:30">
      <c r="A44" s="7" t="s">
        <v>49</v>
      </c>
      <c r="B44" s="8"/>
      <c r="C44" s="8"/>
      <c r="D44" s="8"/>
      <c r="E44" s="8"/>
      <c r="F44" s="8"/>
      <c r="G44" s="9"/>
      <c r="H44" s="75">
        <v>46169</v>
      </c>
      <c r="I44" s="75"/>
      <c r="J44" s="75"/>
      <c r="K44" s="75"/>
      <c r="L44" s="75">
        <v>46265</v>
      </c>
      <c r="M44" s="75"/>
      <c r="N44" s="75"/>
      <c r="O44" s="75"/>
      <c r="P44" s="77">
        <v>97</v>
      </c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</row>
    <row r="45" spans="1:30">
      <c r="A45" s="10" t="s">
        <v>51</v>
      </c>
      <c r="B45" s="11"/>
      <c r="C45" s="11"/>
      <c r="D45" s="11"/>
      <c r="E45" s="11"/>
      <c r="F45" s="11"/>
      <c r="G45" s="11"/>
      <c r="H45" s="12"/>
      <c r="I45" s="12"/>
      <c r="J45" s="12"/>
      <c r="K45" s="12"/>
      <c r="L45" s="12"/>
      <c r="M45" s="12"/>
      <c r="N45" s="12"/>
      <c r="O45" s="13"/>
      <c r="P45" s="80">
        <v>5</v>
      </c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2"/>
    </row>
    <row r="46" spans="1:30">
      <c r="A46" s="10"/>
      <c r="B46" s="11"/>
      <c r="C46" s="11"/>
      <c r="D46" s="11"/>
      <c r="E46" s="11"/>
      <c r="F46" s="11"/>
      <c r="G46" s="11"/>
      <c r="H46" s="12"/>
      <c r="I46" s="12"/>
      <c r="J46" s="12"/>
      <c r="K46" s="12"/>
      <c r="L46" s="12"/>
      <c r="M46" s="12"/>
      <c r="N46" s="12"/>
      <c r="O46" s="13" t="s">
        <v>52</v>
      </c>
      <c r="P46" s="77">
        <f>SUM(P41:AD45)</f>
        <v>132</v>
      </c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</row>
    <row r="48" spans="1:30">
      <c r="B48" s="1" t="s">
        <v>36</v>
      </c>
    </row>
    <row r="49" spans="1:30">
      <c r="A49" s="62" t="s">
        <v>123</v>
      </c>
      <c r="B49" s="62"/>
      <c r="C49" s="62"/>
      <c r="D49" s="62"/>
      <c r="E49" s="62"/>
      <c r="F49" s="62"/>
      <c r="G49" s="62"/>
      <c r="H49" s="62" t="s">
        <v>26</v>
      </c>
      <c r="I49" s="62"/>
      <c r="J49" s="62"/>
      <c r="K49" s="62"/>
      <c r="L49" s="62"/>
      <c r="M49" s="62"/>
      <c r="N49" s="62"/>
      <c r="O49" s="62"/>
      <c r="P49" s="62" t="s">
        <v>45</v>
      </c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</row>
    <row r="50" spans="1:30">
      <c r="A50" s="62"/>
      <c r="B50" s="62"/>
      <c r="C50" s="62"/>
      <c r="D50" s="62"/>
      <c r="E50" s="62"/>
      <c r="F50" s="62"/>
      <c r="G50" s="62"/>
      <c r="H50" s="62" t="s">
        <v>27</v>
      </c>
      <c r="I50" s="62"/>
      <c r="J50" s="62"/>
      <c r="K50" s="62"/>
      <c r="L50" s="62" t="s">
        <v>28</v>
      </c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</row>
    <row r="51" spans="1:30">
      <c r="A51" s="7" t="s">
        <v>46</v>
      </c>
      <c r="B51" s="8"/>
      <c r="C51" s="8"/>
      <c r="D51" s="8"/>
      <c r="E51" s="8"/>
      <c r="F51" s="8"/>
      <c r="G51" s="9"/>
      <c r="H51" s="75">
        <v>45957</v>
      </c>
      <c r="I51" s="75"/>
      <c r="J51" s="75"/>
      <c r="K51" s="75"/>
      <c r="L51" s="75">
        <v>45965</v>
      </c>
      <c r="M51" s="75"/>
      <c r="N51" s="75"/>
      <c r="O51" s="75"/>
      <c r="P51" s="77">
        <v>9</v>
      </c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</row>
    <row r="52" spans="1:30">
      <c r="A52" s="7" t="s">
        <v>47</v>
      </c>
      <c r="B52" s="8"/>
      <c r="C52" s="8"/>
      <c r="D52" s="8"/>
      <c r="E52" s="8"/>
      <c r="F52" s="8"/>
      <c r="G52" s="9"/>
      <c r="H52" s="75">
        <v>46022</v>
      </c>
      <c r="I52" s="75"/>
      <c r="J52" s="75"/>
      <c r="K52" s="75"/>
      <c r="L52" s="75">
        <v>46033</v>
      </c>
      <c r="M52" s="75"/>
      <c r="N52" s="75"/>
      <c r="O52" s="75"/>
      <c r="P52" s="77">
        <v>12</v>
      </c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</row>
    <row r="53" spans="1:30">
      <c r="A53" s="7" t="s">
        <v>48</v>
      </c>
      <c r="B53" s="8"/>
      <c r="C53" s="8"/>
      <c r="D53" s="8"/>
      <c r="E53" s="8"/>
      <c r="F53" s="8"/>
      <c r="G53" s="9"/>
      <c r="H53" s="75">
        <v>46109</v>
      </c>
      <c r="I53" s="75"/>
      <c r="J53" s="75"/>
      <c r="K53" s="75"/>
      <c r="L53" s="75">
        <v>46117</v>
      </c>
      <c r="M53" s="75"/>
      <c r="N53" s="75"/>
      <c r="O53" s="75"/>
      <c r="P53" s="77">
        <v>9</v>
      </c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</row>
    <row r="54" spans="1:30">
      <c r="A54" s="10" t="s">
        <v>51</v>
      </c>
      <c r="B54" s="11"/>
      <c r="C54" s="11"/>
      <c r="D54" s="11"/>
      <c r="E54" s="11"/>
      <c r="F54" s="11"/>
      <c r="G54" s="11"/>
      <c r="H54" s="12"/>
      <c r="I54" s="12"/>
      <c r="J54" s="12"/>
      <c r="K54" s="12"/>
      <c r="L54" s="12"/>
      <c r="M54" s="12"/>
      <c r="N54" s="12"/>
      <c r="O54" s="13"/>
      <c r="P54" s="77">
        <v>5</v>
      </c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</row>
    <row r="55" spans="1:30">
      <c r="A55" s="10"/>
      <c r="B55" s="11"/>
      <c r="C55" s="11"/>
      <c r="D55" s="11"/>
      <c r="E55" s="11"/>
      <c r="F55" s="11"/>
      <c r="G55" s="11"/>
      <c r="H55" s="12"/>
      <c r="I55" s="12"/>
      <c r="J55" s="12"/>
      <c r="K55" s="12"/>
      <c r="L55" s="12"/>
      <c r="M55" s="12"/>
      <c r="N55" s="12"/>
      <c r="O55" s="13" t="s">
        <v>52</v>
      </c>
      <c r="P55" s="77">
        <f>SUM(P51:AD54)</f>
        <v>35</v>
      </c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</row>
    <row r="58" spans="1:30" ht="18.75">
      <c r="A58" s="22" t="s">
        <v>53</v>
      </c>
    </row>
    <row r="59" spans="1:30">
      <c r="A59" s="3"/>
    </row>
    <row r="60" spans="1:30">
      <c r="A60" s="18" t="s">
        <v>54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8" t="s">
        <v>59</v>
      </c>
      <c r="W60" s="19"/>
      <c r="X60" s="19"/>
      <c r="Y60" s="19"/>
      <c r="Z60" s="19"/>
      <c r="AA60" s="19"/>
      <c r="AB60" s="19"/>
      <c r="AC60" s="19"/>
      <c r="AD60" s="20"/>
    </row>
    <row r="61" spans="1:30" ht="41.45" customHeight="1">
      <c r="A61" s="10" t="s">
        <v>55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57" t="s">
        <v>216</v>
      </c>
      <c r="W61" s="11"/>
      <c r="X61" s="11"/>
      <c r="Y61" s="11"/>
      <c r="Z61" s="11"/>
      <c r="AA61" s="11"/>
      <c r="AB61" s="11"/>
      <c r="AC61" s="11"/>
      <c r="AD61" s="14"/>
    </row>
    <row r="62" spans="1:30">
      <c r="A62" s="15" t="s">
        <v>56</v>
      </c>
      <c r="V62" s="15" t="s">
        <v>61</v>
      </c>
      <c r="AD62" s="16"/>
    </row>
    <row r="63" spans="1:30">
      <c r="A63" s="10" t="s">
        <v>57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0" t="s">
        <v>140</v>
      </c>
      <c r="W63" s="11"/>
      <c r="X63" s="11"/>
      <c r="Y63" s="11"/>
      <c r="Z63" s="11"/>
      <c r="AA63" s="11"/>
      <c r="AB63" s="11"/>
      <c r="AC63" s="11"/>
      <c r="AD63" s="14"/>
    </row>
    <row r="64" spans="1:30">
      <c r="A64" s="7" t="s">
        <v>58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7" t="s">
        <v>158</v>
      </c>
      <c r="W64" s="8"/>
      <c r="X64" s="8"/>
      <c r="Y64" s="8"/>
      <c r="Z64" s="8"/>
      <c r="AA64" s="8"/>
      <c r="AB64" s="8"/>
      <c r="AC64" s="8"/>
      <c r="AD64" s="9"/>
    </row>
    <row r="67" spans="1:30" ht="18.75">
      <c r="A67" s="22" t="s">
        <v>62</v>
      </c>
    </row>
    <row r="69" spans="1:30">
      <c r="A69" s="62" t="s">
        <v>63</v>
      </c>
      <c r="B69" s="62"/>
      <c r="C69" s="62"/>
      <c r="D69" s="62"/>
      <c r="E69" s="62"/>
      <c r="F69" s="62"/>
      <c r="G69" s="62"/>
      <c r="H69" s="62"/>
      <c r="I69" s="62"/>
      <c r="J69" s="62"/>
      <c r="K69" s="62" t="s">
        <v>103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78" t="s">
        <v>66</v>
      </c>
      <c r="L70" s="78"/>
      <c r="M70" s="78"/>
      <c r="N70" s="78"/>
      <c r="O70" s="78" t="s">
        <v>67</v>
      </c>
      <c r="P70" s="78"/>
      <c r="Q70" s="78"/>
      <c r="R70" s="78"/>
      <c r="S70" s="78" t="s">
        <v>68</v>
      </c>
      <c r="T70" s="78"/>
      <c r="U70" s="78"/>
      <c r="V70" s="78"/>
      <c r="W70" s="78" t="s">
        <v>69</v>
      </c>
      <c r="X70" s="78"/>
      <c r="Y70" s="78"/>
      <c r="Z70" s="78"/>
      <c r="AA70" s="78" t="s">
        <v>70</v>
      </c>
      <c r="AB70" s="78"/>
      <c r="AC70" s="78"/>
      <c r="AD70" s="78"/>
    </row>
    <row r="71" spans="1:30">
      <c r="A71" s="10" t="s">
        <v>64</v>
      </c>
      <c r="B71" s="11"/>
      <c r="C71" s="11"/>
      <c r="D71" s="11"/>
      <c r="E71" s="11"/>
      <c r="F71" s="11"/>
      <c r="G71" s="11"/>
      <c r="H71" s="11"/>
      <c r="I71" s="11"/>
      <c r="J71" s="14"/>
      <c r="K71" s="97">
        <v>28</v>
      </c>
      <c r="L71" s="98"/>
      <c r="M71" s="98"/>
      <c r="N71" s="98"/>
      <c r="O71" s="97">
        <v>29</v>
      </c>
      <c r="P71" s="98"/>
      <c r="Q71" s="98"/>
      <c r="R71" s="98"/>
      <c r="S71" s="97">
        <v>34</v>
      </c>
      <c r="T71" s="98"/>
      <c r="U71" s="98"/>
      <c r="V71" s="98"/>
      <c r="W71" s="97">
        <v>35</v>
      </c>
      <c r="X71" s="98"/>
      <c r="Y71" s="98"/>
      <c r="Z71" s="98"/>
      <c r="AA71" s="77">
        <v>35</v>
      </c>
      <c r="AB71" s="77"/>
      <c r="AC71" s="77"/>
      <c r="AD71" s="77"/>
    </row>
    <row r="72" spans="1:30">
      <c r="A72" s="10" t="s">
        <v>65</v>
      </c>
      <c r="B72" s="11"/>
      <c r="C72" s="11"/>
      <c r="D72" s="11"/>
      <c r="E72" s="11"/>
      <c r="F72" s="11"/>
      <c r="G72" s="11"/>
      <c r="H72" s="11"/>
      <c r="I72" s="11"/>
      <c r="J72" s="14"/>
      <c r="K72" s="77">
        <v>5</v>
      </c>
      <c r="L72" s="77"/>
      <c r="M72" s="77"/>
      <c r="N72" s="77"/>
      <c r="O72" s="77">
        <v>5</v>
      </c>
      <c r="P72" s="77"/>
      <c r="Q72" s="77"/>
      <c r="R72" s="77"/>
      <c r="S72" s="77">
        <v>5</v>
      </c>
      <c r="T72" s="77"/>
      <c r="U72" s="77"/>
      <c r="V72" s="77"/>
      <c r="W72" s="77">
        <v>5</v>
      </c>
      <c r="X72" s="77"/>
      <c r="Y72" s="77"/>
      <c r="Z72" s="77"/>
      <c r="AA72" s="77">
        <v>5</v>
      </c>
      <c r="AB72" s="77"/>
      <c r="AC72" s="77"/>
      <c r="AD72" s="77"/>
    </row>
    <row r="76" spans="1:30" ht="18.75">
      <c r="A76" s="22" t="s">
        <v>164</v>
      </c>
    </row>
    <row r="78" spans="1:30">
      <c r="A78" s="88" t="s">
        <v>215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</row>
    <row r="79" spans="1:30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</row>
    <row r="81" spans="1:30" ht="15.75" customHeight="1">
      <c r="A81" s="62" t="s">
        <v>72</v>
      </c>
      <c r="B81" s="62"/>
      <c r="C81" s="62"/>
      <c r="D81" s="96" t="s">
        <v>74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62" t="s">
        <v>75</v>
      </c>
      <c r="U81" s="62"/>
      <c r="V81" s="62"/>
      <c r="W81" s="62"/>
      <c r="X81" s="62"/>
      <c r="Y81" s="62"/>
      <c r="Z81" s="62"/>
      <c r="AA81" s="62"/>
      <c r="AB81" s="62"/>
      <c r="AC81" s="62"/>
      <c r="AD81" s="62"/>
    </row>
    <row r="82" spans="1:30">
      <c r="A82" s="62"/>
      <c r="B82" s="62"/>
      <c r="C82" s="62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</row>
    <row r="83" spans="1:30">
      <c r="A83" s="91" t="s">
        <v>73</v>
      </c>
      <c r="B83" s="91"/>
      <c r="C83" s="91"/>
      <c r="D83" s="92" t="s">
        <v>76</v>
      </c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 t="s">
        <v>201</v>
      </c>
      <c r="U83" s="92"/>
      <c r="V83" s="92"/>
      <c r="W83" s="92"/>
      <c r="X83" s="92"/>
      <c r="Y83" s="92"/>
      <c r="Z83" s="92"/>
      <c r="AA83" s="92"/>
      <c r="AB83" s="92"/>
      <c r="AC83" s="92"/>
      <c r="AD83" s="92"/>
    </row>
    <row r="84" spans="1:30">
      <c r="A84" s="91" t="s">
        <v>73</v>
      </c>
      <c r="B84" s="91"/>
      <c r="C84" s="91"/>
      <c r="D84" s="92" t="s">
        <v>77</v>
      </c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 t="s">
        <v>157</v>
      </c>
      <c r="U84" s="92"/>
      <c r="V84" s="92"/>
      <c r="W84" s="92"/>
      <c r="X84" s="92"/>
      <c r="Y84" s="92"/>
      <c r="Z84" s="92"/>
      <c r="AA84" s="92"/>
      <c r="AB84" s="92"/>
      <c r="AC84" s="92"/>
      <c r="AD84" s="92"/>
    </row>
    <row r="85" spans="1:30">
      <c r="A85" s="91" t="s">
        <v>73</v>
      </c>
      <c r="B85" s="91"/>
      <c r="C85" s="91"/>
      <c r="D85" s="92" t="s">
        <v>78</v>
      </c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 t="s">
        <v>157</v>
      </c>
      <c r="U85" s="92"/>
      <c r="V85" s="92"/>
      <c r="W85" s="92"/>
      <c r="X85" s="92"/>
      <c r="Y85" s="92"/>
      <c r="Z85" s="92"/>
      <c r="AA85" s="92"/>
      <c r="AB85" s="92"/>
      <c r="AC85" s="92"/>
      <c r="AD85" s="92"/>
    </row>
    <row r="86" spans="1:30">
      <c r="A86" s="91" t="s">
        <v>80</v>
      </c>
      <c r="B86" s="91"/>
      <c r="C86" s="91"/>
      <c r="D86" s="92" t="s">
        <v>79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 t="s">
        <v>201</v>
      </c>
      <c r="U86" s="92"/>
      <c r="V86" s="92"/>
      <c r="W86" s="92"/>
      <c r="X86" s="92"/>
      <c r="Y86" s="92"/>
      <c r="Z86" s="92"/>
      <c r="AA86" s="92"/>
      <c r="AB86" s="92"/>
      <c r="AC86" s="92"/>
      <c r="AD86" s="92"/>
    </row>
    <row r="87" spans="1:30">
      <c r="A87" s="91" t="s">
        <v>81</v>
      </c>
      <c r="B87" s="91"/>
      <c r="C87" s="91"/>
      <c r="D87" s="92" t="s">
        <v>202</v>
      </c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 t="s">
        <v>201</v>
      </c>
      <c r="U87" s="92"/>
      <c r="V87" s="92"/>
      <c r="W87" s="92"/>
      <c r="X87" s="92"/>
      <c r="Y87" s="92"/>
      <c r="Z87" s="92"/>
      <c r="AA87" s="92"/>
      <c r="AB87" s="92"/>
      <c r="AC87" s="92"/>
      <c r="AD87" s="92"/>
    </row>
    <row r="88" spans="1:30">
      <c r="A88" s="91" t="s">
        <v>81</v>
      </c>
      <c r="B88" s="91"/>
      <c r="C88" s="91"/>
      <c r="D88" s="92" t="s">
        <v>203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 t="s">
        <v>201</v>
      </c>
      <c r="U88" s="92"/>
      <c r="V88" s="92"/>
      <c r="W88" s="92"/>
      <c r="X88" s="92"/>
      <c r="Y88" s="92"/>
      <c r="Z88" s="92"/>
      <c r="AA88" s="92"/>
      <c r="AB88" s="92"/>
      <c r="AC88" s="92"/>
      <c r="AD88" s="92"/>
    </row>
    <row r="89" spans="1:30" ht="17.25" customHeight="1">
      <c r="A89" s="91" t="s">
        <v>81</v>
      </c>
      <c r="B89" s="91"/>
      <c r="C89" s="91"/>
      <c r="D89" s="93" t="s">
        <v>204</v>
      </c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5"/>
      <c r="T89" s="92" t="s">
        <v>201</v>
      </c>
      <c r="U89" s="92"/>
      <c r="V89" s="92"/>
      <c r="W89" s="92"/>
      <c r="X89" s="92"/>
      <c r="Y89" s="92"/>
      <c r="Z89" s="92"/>
      <c r="AA89" s="92"/>
      <c r="AB89" s="92"/>
      <c r="AC89" s="92"/>
      <c r="AD89" s="92"/>
    </row>
    <row r="90" spans="1:30">
      <c r="A90" s="91" t="s">
        <v>81</v>
      </c>
      <c r="B90" s="91"/>
      <c r="C90" s="91"/>
      <c r="D90" s="92" t="s">
        <v>82</v>
      </c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 t="s">
        <v>157</v>
      </c>
      <c r="U90" s="92"/>
      <c r="V90" s="92"/>
      <c r="W90" s="92"/>
      <c r="X90" s="92"/>
      <c r="Y90" s="92"/>
      <c r="Z90" s="92"/>
      <c r="AA90" s="92"/>
      <c r="AB90" s="92"/>
      <c r="AC90" s="92"/>
      <c r="AD90" s="92"/>
    </row>
    <row r="91" spans="1:30">
      <c r="A91" s="91" t="s">
        <v>91</v>
      </c>
      <c r="B91" s="91"/>
      <c r="C91" s="91"/>
      <c r="D91" s="92" t="s">
        <v>83</v>
      </c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 t="s">
        <v>157</v>
      </c>
      <c r="U91" s="92"/>
      <c r="V91" s="92"/>
      <c r="W91" s="92"/>
      <c r="X91" s="92"/>
      <c r="Y91" s="92"/>
      <c r="Z91" s="92"/>
      <c r="AA91" s="92"/>
      <c r="AB91" s="92"/>
      <c r="AC91" s="92"/>
      <c r="AD91" s="92"/>
    </row>
    <row r="92" spans="1:30">
      <c r="A92" s="91" t="s">
        <v>89</v>
      </c>
      <c r="B92" s="91"/>
      <c r="C92" s="91"/>
      <c r="D92" s="92" t="s">
        <v>84</v>
      </c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 t="s">
        <v>157</v>
      </c>
      <c r="U92" s="92"/>
      <c r="V92" s="92"/>
      <c r="W92" s="92"/>
      <c r="X92" s="92"/>
      <c r="Y92" s="92"/>
      <c r="Z92" s="92"/>
      <c r="AA92" s="92"/>
      <c r="AB92" s="92"/>
      <c r="AC92" s="92"/>
      <c r="AD92" s="92"/>
    </row>
    <row r="93" spans="1:30">
      <c r="A93" s="91" t="s">
        <v>73</v>
      </c>
      <c r="B93" s="91"/>
      <c r="C93" s="91"/>
      <c r="D93" s="92" t="s">
        <v>85</v>
      </c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 t="s">
        <v>157</v>
      </c>
      <c r="U93" s="92"/>
      <c r="V93" s="92"/>
      <c r="W93" s="92"/>
      <c r="X93" s="92"/>
      <c r="Y93" s="92"/>
      <c r="Z93" s="92"/>
      <c r="AA93" s="92"/>
      <c r="AB93" s="92"/>
      <c r="AC93" s="92"/>
      <c r="AD93" s="92"/>
    </row>
    <row r="94" spans="1:30">
      <c r="A94" s="91" t="s">
        <v>81</v>
      </c>
      <c r="B94" s="91"/>
      <c r="C94" s="91"/>
      <c r="D94" s="92" t="s">
        <v>87</v>
      </c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 t="s">
        <v>157</v>
      </c>
      <c r="U94" s="92"/>
      <c r="V94" s="92"/>
      <c r="W94" s="92"/>
      <c r="X94" s="92"/>
      <c r="Y94" s="92"/>
      <c r="Z94" s="92"/>
      <c r="AA94" s="92"/>
      <c r="AB94" s="92"/>
      <c r="AC94" s="92"/>
      <c r="AD94" s="92"/>
    </row>
    <row r="95" spans="1:30">
      <c r="A95" s="91" t="s">
        <v>89</v>
      </c>
      <c r="B95" s="91"/>
      <c r="C95" s="91"/>
      <c r="D95" s="92" t="s">
        <v>88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 t="s">
        <v>157</v>
      </c>
      <c r="U95" s="92"/>
      <c r="V95" s="92"/>
      <c r="W95" s="92"/>
      <c r="X95" s="92"/>
      <c r="Y95" s="92"/>
      <c r="Z95" s="92"/>
      <c r="AA95" s="92"/>
      <c r="AB95" s="92"/>
      <c r="AC95" s="92"/>
      <c r="AD95" s="92"/>
    </row>
    <row r="96" spans="1:30">
      <c r="A96" s="91" t="s">
        <v>73</v>
      </c>
      <c r="B96" s="91"/>
      <c r="C96" s="91"/>
      <c r="D96" s="92" t="s">
        <v>86</v>
      </c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 t="s">
        <v>157</v>
      </c>
      <c r="U96" s="92"/>
      <c r="V96" s="92"/>
      <c r="W96" s="92"/>
      <c r="X96" s="92"/>
      <c r="Y96" s="92"/>
      <c r="Z96" s="92"/>
      <c r="AA96" s="92"/>
      <c r="AB96" s="92"/>
      <c r="AC96" s="92"/>
      <c r="AD96" s="92"/>
    </row>
    <row r="97" spans="1:30">
      <c r="A97" s="91" t="s">
        <v>91</v>
      </c>
      <c r="B97" s="91"/>
      <c r="C97" s="91"/>
      <c r="D97" s="92" t="s">
        <v>90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 t="s">
        <v>157</v>
      </c>
      <c r="U97" s="92"/>
      <c r="V97" s="92"/>
      <c r="W97" s="92"/>
      <c r="X97" s="92"/>
      <c r="Y97" s="92"/>
      <c r="Z97" s="92"/>
      <c r="AA97" s="92"/>
      <c r="AB97" s="92"/>
      <c r="AC97" s="92"/>
      <c r="AD97" s="92"/>
    </row>
    <row r="98" spans="1:30">
      <c r="A98" s="91" t="s">
        <v>159</v>
      </c>
      <c r="B98" s="91"/>
      <c r="C98" s="91"/>
      <c r="D98" s="92" t="s">
        <v>92</v>
      </c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 t="s">
        <v>157</v>
      </c>
      <c r="U98" s="92"/>
      <c r="V98" s="92"/>
      <c r="W98" s="92"/>
      <c r="X98" s="92"/>
      <c r="Y98" s="92"/>
      <c r="Z98" s="92"/>
      <c r="AA98" s="92"/>
      <c r="AB98" s="92"/>
      <c r="AC98" s="92"/>
      <c r="AD98" s="92"/>
    </row>
    <row r="99" spans="1:30">
      <c r="A99" s="91" t="s">
        <v>91</v>
      </c>
      <c r="B99" s="91"/>
      <c r="C99" s="91"/>
      <c r="D99" s="92" t="s">
        <v>205</v>
      </c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 t="s">
        <v>157</v>
      </c>
      <c r="U99" s="92"/>
      <c r="V99" s="92"/>
      <c r="W99" s="92"/>
      <c r="X99" s="92"/>
      <c r="Y99" s="92"/>
      <c r="Z99" s="92"/>
      <c r="AA99" s="92"/>
      <c r="AB99" s="92"/>
      <c r="AC99" s="92"/>
      <c r="AD99" s="92"/>
    </row>
    <row r="100" spans="1:30">
      <c r="A100" s="91" t="s">
        <v>73</v>
      </c>
      <c r="B100" s="91"/>
      <c r="C100" s="91"/>
      <c r="D100" s="92" t="s">
        <v>206</v>
      </c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 t="s">
        <v>157</v>
      </c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</row>
    <row r="101" spans="1:30">
      <c r="A101" s="91" t="s">
        <v>73</v>
      </c>
      <c r="B101" s="91"/>
      <c r="C101" s="91"/>
      <c r="D101" s="92" t="s">
        <v>93</v>
      </c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 t="s">
        <v>157</v>
      </c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</row>
    <row r="102" spans="1:30">
      <c r="A102" s="91" t="s">
        <v>94</v>
      </c>
      <c r="B102" s="91"/>
      <c r="C102" s="91"/>
      <c r="D102" s="92" t="s">
        <v>208</v>
      </c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 t="s">
        <v>157</v>
      </c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</row>
    <row r="103" spans="1:30">
      <c r="A103" s="91">
        <v>8</v>
      </c>
      <c r="B103" s="91"/>
      <c r="C103" s="91"/>
      <c r="D103" s="92" t="s">
        <v>207</v>
      </c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 t="s">
        <v>157</v>
      </c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</row>
    <row r="104" spans="1:30">
      <c r="A104" s="91" t="s">
        <v>160</v>
      </c>
      <c r="B104" s="91"/>
      <c r="C104" s="91"/>
      <c r="D104" s="92" t="s">
        <v>161</v>
      </c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 t="s">
        <v>157</v>
      </c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</row>
    <row r="105" spans="1:30">
      <c r="A105" s="53" t="s">
        <v>81</v>
      </c>
      <c r="B105" s="54"/>
      <c r="C105" s="55"/>
      <c r="D105" s="92" t="s">
        <v>211</v>
      </c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56" t="s">
        <v>166</v>
      </c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</row>
    <row r="106" spans="1:30">
      <c r="A106" s="53" t="s">
        <v>213</v>
      </c>
      <c r="B106" s="54"/>
      <c r="C106" s="55"/>
      <c r="D106" s="92" t="s">
        <v>212</v>
      </c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56" t="s">
        <v>157</v>
      </c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</row>
    <row r="107" spans="1:30" ht="18.75" customHeight="1">
      <c r="A107" s="83" t="s">
        <v>40</v>
      </c>
      <c r="B107" s="84"/>
      <c r="C107" s="85"/>
      <c r="D107" s="93" t="s">
        <v>209</v>
      </c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5"/>
      <c r="T107" s="92" t="s">
        <v>157</v>
      </c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</row>
    <row r="108" spans="1:30" ht="37.9" customHeight="1">
      <c r="A108" s="83" t="s">
        <v>214</v>
      </c>
      <c r="B108" s="84"/>
      <c r="C108" s="85"/>
      <c r="D108" s="93" t="s">
        <v>210</v>
      </c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5"/>
      <c r="T108" s="92" t="s">
        <v>157</v>
      </c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</row>
  </sheetData>
  <mergeCells count="192">
    <mergeCell ref="D105:S105"/>
    <mergeCell ref="D106:S106"/>
    <mergeCell ref="A107:C107"/>
    <mergeCell ref="D107:S107"/>
    <mergeCell ref="T107:AD107"/>
    <mergeCell ref="A108:C108"/>
    <mergeCell ref="D108:S108"/>
    <mergeCell ref="T108:AD108"/>
    <mergeCell ref="A102:C102"/>
    <mergeCell ref="D102:S102"/>
    <mergeCell ref="T102:AD102"/>
    <mergeCell ref="A103:C103"/>
    <mergeCell ref="D103:S103"/>
    <mergeCell ref="T103:AD103"/>
    <mergeCell ref="A104:C104"/>
    <mergeCell ref="D104:S104"/>
    <mergeCell ref="T104:AD104"/>
    <mergeCell ref="L7:R7"/>
    <mergeCell ref="G9:K9"/>
    <mergeCell ref="G10:K10"/>
    <mergeCell ref="G12:H12"/>
    <mergeCell ref="A27:G28"/>
    <mergeCell ref="H28:K28"/>
    <mergeCell ref="L28:O28"/>
    <mergeCell ref="P27:AD27"/>
    <mergeCell ref="P28:W28"/>
    <mergeCell ref="G13:H13"/>
    <mergeCell ref="H20:K20"/>
    <mergeCell ref="L20:O20"/>
    <mergeCell ref="A18:G19"/>
    <mergeCell ref="H18:O18"/>
    <mergeCell ref="H19:K19"/>
    <mergeCell ref="L19:O19"/>
    <mergeCell ref="H21:K21"/>
    <mergeCell ref="L21:O21"/>
    <mergeCell ref="H22:K22"/>
    <mergeCell ref="L22:O22"/>
    <mergeCell ref="H23:K23"/>
    <mergeCell ref="L23:O23"/>
    <mergeCell ref="P18:AD18"/>
    <mergeCell ref="P19:W19"/>
    <mergeCell ref="H33:K33"/>
    <mergeCell ref="L33:O33"/>
    <mergeCell ref="P33:W33"/>
    <mergeCell ref="P24:W24"/>
    <mergeCell ref="P39:AD40"/>
    <mergeCell ref="P41:AD41"/>
    <mergeCell ref="H27:O27"/>
    <mergeCell ref="X33:AD33"/>
    <mergeCell ref="P34:W34"/>
    <mergeCell ref="X34:AD34"/>
    <mergeCell ref="H31:K31"/>
    <mergeCell ref="L31:O31"/>
    <mergeCell ref="H32:K32"/>
    <mergeCell ref="L32:O32"/>
    <mergeCell ref="P31:W31"/>
    <mergeCell ref="X31:AD31"/>
    <mergeCell ref="P32:W32"/>
    <mergeCell ref="X32:AD32"/>
    <mergeCell ref="H29:K29"/>
    <mergeCell ref="L29:O29"/>
    <mergeCell ref="X24:AD24"/>
    <mergeCell ref="H30:K30"/>
    <mergeCell ref="L30:O30"/>
    <mergeCell ref="P20:W20"/>
    <mergeCell ref="P21:W21"/>
    <mergeCell ref="P22:W22"/>
    <mergeCell ref="P23:W23"/>
    <mergeCell ref="X19:AD19"/>
    <mergeCell ref="X20:AD20"/>
    <mergeCell ref="X21:AD21"/>
    <mergeCell ref="X22:AD22"/>
    <mergeCell ref="X23:AD23"/>
    <mergeCell ref="A49:G50"/>
    <mergeCell ref="H49:O49"/>
    <mergeCell ref="P49:AD50"/>
    <mergeCell ref="H50:K50"/>
    <mergeCell ref="L50:O50"/>
    <mergeCell ref="X28:AD28"/>
    <mergeCell ref="P29:W29"/>
    <mergeCell ref="X29:AD29"/>
    <mergeCell ref="P30:W30"/>
    <mergeCell ref="X30:AD30"/>
    <mergeCell ref="P42:AD42"/>
    <mergeCell ref="P43:AD43"/>
    <mergeCell ref="H42:K42"/>
    <mergeCell ref="L42:O42"/>
    <mergeCell ref="H43:K43"/>
    <mergeCell ref="L43:O43"/>
    <mergeCell ref="H44:K44"/>
    <mergeCell ref="L44:O44"/>
    <mergeCell ref="A39:G40"/>
    <mergeCell ref="H39:O39"/>
    <mergeCell ref="H40:K40"/>
    <mergeCell ref="L40:O40"/>
    <mergeCell ref="H41:K41"/>
    <mergeCell ref="L41:O41"/>
    <mergeCell ref="H51:K51"/>
    <mergeCell ref="L51:O51"/>
    <mergeCell ref="P51:AD51"/>
    <mergeCell ref="H52:K52"/>
    <mergeCell ref="L52:O52"/>
    <mergeCell ref="P52:AD52"/>
    <mergeCell ref="P44:AD44"/>
    <mergeCell ref="P45:AD45"/>
    <mergeCell ref="P46:AD46"/>
    <mergeCell ref="P54:AD54"/>
    <mergeCell ref="P55:AD55"/>
    <mergeCell ref="H53:K53"/>
    <mergeCell ref="L53:O53"/>
    <mergeCell ref="P53:AD53"/>
    <mergeCell ref="A69:J70"/>
    <mergeCell ref="K69:AD69"/>
    <mergeCell ref="K71:N71"/>
    <mergeCell ref="K72:N72"/>
    <mergeCell ref="O71:R71"/>
    <mergeCell ref="S71:V71"/>
    <mergeCell ref="W71:Z71"/>
    <mergeCell ref="AA71:AD71"/>
    <mergeCell ref="O72:R72"/>
    <mergeCell ref="S72:V72"/>
    <mergeCell ref="W72:Z72"/>
    <mergeCell ref="AA72:AD72"/>
    <mergeCell ref="K70:N70"/>
    <mergeCell ref="O70:R70"/>
    <mergeCell ref="S70:V70"/>
    <mergeCell ref="W70:Z70"/>
    <mergeCell ref="AA70:AD70"/>
    <mergeCell ref="A81:C82"/>
    <mergeCell ref="T81:AD82"/>
    <mergeCell ref="D81:S82"/>
    <mergeCell ref="A78:AB79"/>
    <mergeCell ref="A83:C83"/>
    <mergeCell ref="D83:S83"/>
    <mergeCell ref="T83:AD83"/>
    <mergeCell ref="A84:C84"/>
    <mergeCell ref="D84:S84"/>
    <mergeCell ref="T84:AD84"/>
    <mergeCell ref="A85:C85"/>
    <mergeCell ref="D85:S85"/>
    <mergeCell ref="T85:AD85"/>
    <mergeCell ref="A86:C86"/>
    <mergeCell ref="D86:S86"/>
    <mergeCell ref="T86:AD86"/>
    <mergeCell ref="A89:C89"/>
    <mergeCell ref="D89:S89"/>
    <mergeCell ref="T89:AD89"/>
    <mergeCell ref="T92:AD92"/>
    <mergeCell ref="A90:C90"/>
    <mergeCell ref="D90:S90"/>
    <mergeCell ref="T90:AD90"/>
    <mergeCell ref="A87:C87"/>
    <mergeCell ref="D87:S87"/>
    <mergeCell ref="T87:AD87"/>
    <mergeCell ref="A88:C88"/>
    <mergeCell ref="D88:S88"/>
    <mergeCell ref="T88:AD88"/>
    <mergeCell ref="A101:C101"/>
    <mergeCell ref="D101:S101"/>
    <mergeCell ref="T101:AD101"/>
    <mergeCell ref="A97:C97"/>
    <mergeCell ref="D97:S97"/>
    <mergeCell ref="T97:AD97"/>
    <mergeCell ref="A98:C98"/>
    <mergeCell ref="T99:AD99"/>
    <mergeCell ref="A100:C100"/>
    <mergeCell ref="D100:S100"/>
    <mergeCell ref="T100:AD100"/>
    <mergeCell ref="A99:C99"/>
    <mergeCell ref="D99:S99"/>
    <mergeCell ref="A1:AB1"/>
    <mergeCell ref="A2:AB2"/>
    <mergeCell ref="A3:AB3"/>
    <mergeCell ref="A96:C96"/>
    <mergeCell ref="D96:S96"/>
    <mergeCell ref="T96:AD96"/>
    <mergeCell ref="D98:S98"/>
    <mergeCell ref="T98:AD98"/>
    <mergeCell ref="A95:C95"/>
    <mergeCell ref="D95:S95"/>
    <mergeCell ref="T95:AD95"/>
    <mergeCell ref="A93:C93"/>
    <mergeCell ref="D93:S93"/>
    <mergeCell ref="T93:AD93"/>
    <mergeCell ref="A94:C94"/>
    <mergeCell ref="D94:S94"/>
    <mergeCell ref="T94:AD94"/>
    <mergeCell ref="A91:C91"/>
    <mergeCell ref="D91:S91"/>
    <mergeCell ref="T91:AD91"/>
    <mergeCell ref="A92:C92"/>
    <mergeCell ref="D92:S92"/>
  </mergeCells>
  <pageMargins left="0.70866141732283472" right="0.31496062992125984" top="0.74803149606299213" bottom="0.74803149606299213" header="0.31496062992125984" footer="0.31496062992125984"/>
  <pageSetup paperSize="9" scale="93" orientation="portrait" r:id="rId1"/>
  <rowBreaks count="2" manualBreakCount="2">
    <brk id="47" max="16383" man="1"/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D113"/>
  <sheetViews>
    <sheetView tabSelected="1" view="pageBreakPreview" topLeftCell="A4" zoomScaleSheetLayoutView="100" workbookViewId="0">
      <selection activeCell="AY11" sqref="AY11"/>
    </sheetView>
  </sheetViews>
  <sheetFormatPr defaultColWidth="3.28515625" defaultRowHeight="15.75"/>
  <cols>
    <col min="1" max="16384" width="3.28515625" style="1"/>
  </cols>
  <sheetData>
    <row r="1" spans="1:28" ht="18.75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.75">
      <c r="A2" s="58" t="s">
        <v>117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8.75">
      <c r="A3" s="58" t="s">
        <v>96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ht="18.75">
      <c r="J4" s="23" t="s">
        <v>97</v>
      </c>
      <c r="L4" s="23" t="str">
        <f>Главная!E3</f>
        <v>2025-2026</v>
      </c>
      <c r="P4" s="23" t="s">
        <v>98</v>
      </c>
    </row>
    <row r="6" spans="1:28" ht="18.75">
      <c r="A6" s="22" t="s">
        <v>14</v>
      </c>
    </row>
    <row r="7" spans="1:28">
      <c r="A7" s="1" t="s">
        <v>15</v>
      </c>
      <c r="L7" s="59">
        <f>Главная!E4</f>
        <v>45901</v>
      </c>
      <c r="M7" s="59"/>
      <c r="N7" s="59"/>
      <c r="O7" s="59"/>
      <c r="P7" s="59"/>
      <c r="Q7" s="59"/>
      <c r="R7" s="59"/>
    </row>
    <row r="8" spans="1:28">
      <c r="A8" s="1" t="s">
        <v>16</v>
      </c>
    </row>
    <row r="9" spans="1:28">
      <c r="B9" s="1" t="s">
        <v>17</v>
      </c>
      <c r="C9" s="1" t="s">
        <v>118</v>
      </c>
      <c r="G9" s="59" t="s">
        <v>197</v>
      </c>
      <c r="H9" s="59"/>
      <c r="I9" s="59"/>
      <c r="J9" s="59"/>
      <c r="K9" s="59"/>
      <c r="L9" s="6" t="s">
        <v>20</v>
      </c>
    </row>
    <row r="10" spans="1:28">
      <c r="B10" s="1" t="s">
        <v>17</v>
      </c>
      <c r="C10" s="1" t="s">
        <v>119</v>
      </c>
      <c r="G10" s="59" t="s">
        <v>192</v>
      </c>
      <c r="H10" s="59"/>
      <c r="I10" s="59"/>
      <c r="J10" s="59"/>
      <c r="K10" s="59"/>
      <c r="L10" s="6" t="s">
        <v>20</v>
      </c>
    </row>
    <row r="11" spans="1:28">
      <c r="A11" s="1" t="s">
        <v>21</v>
      </c>
    </row>
    <row r="12" spans="1:28">
      <c r="B12" s="1" t="s">
        <v>17</v>
      </c>
      <c r="C12" s="1" t="s">
        <v>118</v>
      </c>
      <c r="G12" s="60">
        <f>P24</f>
        <v>34</v>
      </c>
      <c r="H12" s="61"/>
      <c r="I12" s="1" t="s">
        <v>22</v>
      </c>
    </row>
    <row r="13" spans="1:28">
      <c r="B13" s="1" t="s">
        <v>17</v>
      </c>
      <c r="C13" s="1" t="s">
        <v>119</v>
      </c>
      <c r="G13" s="60">
        <f>P34</f>
        <v>34</v>
      </c>
      <c r="H13" s="60"/>
      <c r="I13" s="1" t="s">
        <v>23</v>
      </c>
    </row>
    <row r="15" spans="1:28" ht="18.75">
      <c r="A15" s="22" t="s">
        <v>156</v>
      </c>
    </row>
    <row r="16" spans="1:28">
      <c r="A16" s="1" t="s">
        <v>168</v>
      </c>
    </row>
    <row r="17" spans="1:30">
      <c r="B17" s="1" t="s">
        <v>120</v>
      </c>
    </row>
    <row r="18" spans="1:30">
      <c r="A18" s="62" t="s">
        <v>25</v>
      </c>
      <c r="B18" s="62"/>
      <c r="C18" s="62"/>
      <c r="D18" s="62"/>
      <c r="E18" s="62"/>
      <c r="F18" s="62"/>
      <c r="G18" s="62"/>
      <c r="H18" s="62" t="s">
        <v>26</v>
      </c>
      <c r="I18" s="62"/>
      <c r="J18" s="62"/>
      <c r="K18" s="62"/>
      <c r="L18" s="62"/>
      <c r="M18" s="62"/>
      <c r="N18" s="62"/>
      <c r="O18" s="62"/>
      <c r="P18" s="62" t="s">
        <v>30</v>
      </c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1:30">
      <c r="A19" s="62"/>
      <c r="B19" s="62"/>
      <c r="C19" s="62"/>
      <c r="D19" s="62"/>
      <c r="E19" s="62"/>
      <c r="F19" s="62"/>
      <c r="G19" s="62"/>
      <c r="H19" s="62" t="s">
        <v>27</v>
      </c>
      <c r="I19" s="62"/>
      <c r="J19" s="62"/>
      <c r="K19" s="62"/>
      <c r="L19" s="62" t="s">
        <v>28</v>
      </c>
      <c r="M19" s="62"/>
      <c r="N19" s="62"/>
      <c r="O19" s="62"/>
      <c r="P19" s="62" t="s">
        <v>29</v>
      </c>
      <c r="Q19" s="62"/>
      <c r="R19" s="62"/>
      <c r="S19" s="62"/>
      <c r="T19" s="62"/>
      <c r="U19" s="62"/>
      <c r="V19" s="62"/>
      <c r="W19" s="62"/>
      <c r="X19" s="62" t="s">
        <v>31</v>
      </c>
      <c r="Y19" s="62"/>
      <c r="Z19" s="62"/>
      <c r="AA19" s="62"/>
      <c r="AB19" s="62"/>
      <c r="AC19" s="62"/>
      <c r="AD19" s="62"/>
    </row>
    <row r="20" spans="1:30">
      <c r="A20" s="7" t="s">
        <v>32</v>
      </c>
      <c r="B20" s="8"/>
      <c r="C20" s="8"/>
      <c r="D20" s="8"/>
      <c r="E20" s="8"/>
      <c r="F20" s="8"/>
      <c r="G20" s="9"/>
      <c r="H20" s="75">
        <v>45901</v>
      </c>
      <c r="I20" s="75"/>
      <c r="J20" s="75"/>
      <c r="K20" s="75"/>
      <c r="L20" s="75">
        <v>45956</v>
      </c>
      <c r="M20" s="75"/>
      <c r="N20" s="75"/>
      <c r="O20" s="75"/>
      <c r="P20" s="73">
        <v>8</v>
      </c>
      <c r="Q20" s="73"/>
      <c r="R20" s="73"/>
      <c r="S20" s="73"/>
      <c r="T20" s="73"/>
      <c r="U20" s="73"/>
      <c r="V20" s="73"/>
      <c r="W20" s="73"/>
      <c r="X20" s="74">
        <f>P20*6</f>
        <v>48</v>
      </c>
      <c r="Y20" s="74"/>
      <c r="Z20" s="74"/>
      <c r="AA20" s="74"/>
      <c r="AB20" s="74"/>
      <c r="AC20" s="74"/>
      <c r="AD20" s="74"/>
    </row>
    <row r="21" spans="1:30">
      <c r="A21" s="7" t="s">
        <v>33</v>
      </c>
      <c r="B21" s="8"/>
      <c r="C21" s="8"/>
      <c r="D21" s="8"/>
      <c r="E21" s="8"/>
      <c r="F21" s="8"/>
      <c r="G21" s="9"/>
      <c r="H21" s="75">
        <v>45966</v>
      </c>
      <c r="I21" s="75"/>
      <c r="J21" s="75"/>
      <c r="K21" s="75"/>
      <c r="L21" s="75">
        <v>46021</v>
      </c>
      <c r="M21" s="75"/>
      <c r="N21" s="75"/>
      <c r="O21" s="75"/>
      <c r="P21" s="73">
        <v>8</v>
      </c>
      <c r="Q21" s="73"/>
      <c r="R21" s="73"/>
      <c r="S21" s="73"/>
      <c r="T21" s="73"/>
      <c r="U21" s="73"/>
      <c r="V21" s="73"/>
      <c r="W21" s="73"/>
      <c r="X21" s="74">
        <f t="shared" ref="X21:X23" si="0">P21*6</f>
        <v>48</v>
      </c>
      <c r="Y21" s="74"/>
      <c r="Z21" s="74"/>
      <c r="AA21" s="74"/>
      <c r="AB21" s="74"/>
      <c r="AC21" s="74"/>
      <c r="AD21" s="74"/>
    </row>
    <row r="22" spans="1:30">
      <c r="A22" s="7" t="s">
        <v>34</v>
      </c>
      <c r="B22" s="8"/>
      <c r="C22" s="8"/>
      <c r="D22" s="8"/>
      <c r="E22" s="8"/>
      <c r="F22" s="8"/>
      <c r="G22" s="9"/>
      <c r="H22" s="66">
        <v>46034</v>
      </c>
      <c r="I22" s="75"/>
      <c r="J22" s="75"/>
      <c r="K22" s="75"/>
      <c r="L22" s="75">
        <v>46108</v>
      </c>
      <c r="M22" s="75"/>
      <c r="N22" s="75"/>
      <c r="O22" s="75"/>
      <c r="P22" s="73">
        <v>11</v>
      </c>
      <c r="Q22" s="73"/>
      <c r="R22" s="73"/>
      <c r="S22" s="73"/>
      <c r="T22" s="73"/>
      <c r="U22" s="73"/>
      <c r="V22" s="73"/>
      <c r="W22" s="73"/>
      <c r="X22" s="74">
        <f t="shared" si="0"/>
        <v>66</v>
      </c>
      <c r="Y22" s="74"/>
      <c r="Z22" s="74"/>
      <c r="AA22" s="74"/>
      <c r="AB22" s="74"/>
      <c r="AC22" s="74"/>
      <c r="AD22" s="74"/>
    </row>
    <row r="23" spans="1:30">
      <c r="A23" s="7" t="s">
        <v>35</v>
      </c>
      <c r="B23" s="8"/>
      <c r="C23" s="8"/>
      <c r="D23" s="8"/>
      <c r="E23" s="8"/>
      <c r="F23" s="8"/>
      <c r="G23" s="9"/>
      <c r="H23" s="75">
        <v>46118</v>
      </c>
      <c r="I23" s="75"/>
      <c r="J23" s="75"/>
      <c r="K23" s="75"/>
      <c r="L23" s="75">
        <v>46168</v>
      </c>
      <c r="M23" s="75"/>
      <c r="N23" s="75"/>
      <c r="O23" s="75"/>
      <c r="P23" s="73">
        <v>7</v>
      </c>
      <c r="Q23" s="73"/>
      <c r="R23" s="73"/>
      <c r="S23" s="73"/>
      <c r="T23" s="73"/>
      <c r="U23" s="73"/>
      <c r="V23" s="73"/>
      <c r="W23" s="73"/>
      <c r="X23" s="74">
        <f t="shared" si="0"/>
        <v>42</v>
      </c>
      <c r="Y23" s="74"/>
      <c r="Z23" s="74"/>
      <c r="AA23" s="74"/>
      <c r="AB23" s="74"/>
      <c r="AC23" s="74"/>
      <c r="AD23" s="74"/>
    </row>
    <row r="24" spans="1:30">
      <c r="A24" s="10"/>
      <c r="B24" s="11"/>
      <c r="C24" s="11"/>
      <c r="D24" s="11"/>
      <c r="E24" s="11"/>
      <c r="F24" s="11"/>
      <c r="G24" s="11"/>
      <c r="H24" s="12"/>
      <c r="I24" s="12"/>
      <c r="J24" s="12"/>
      <c r="K24" s="12"/>
      <c r="L24" s="12"/>
      <c r="M24" s="12"/>
      <c r="N24" s="12"/>
      <c r="O24" s="13" t="s">
        <v>37</v>
      </c>
      <c r="P24" s="73">
        <f>SUM(P20:W23)</f>
        <v>34</v>
      </c>
      <c r="Q24" s="76"/>
      <c r="R24" s="76"/>
      <c r="S24" s="76"/>
      <c r="T24" s="76"/>
      <c r="U24" s="76"/>
      <c r="V24" s="76"/>
      <c r="W24" s="76"/>
      <c r="X24" s="74">
        <f>SUM(X20:AD23)</f>
        <v>204</v>
      </c>
      <c r="Y24" s="74"/>
      <c r="Z24" s="74"/>
      <c r="AA24" s="74"/>
      <c r="AB24" s="74"/>
      <c r="AC24" s="74"/>
      <c r="AD24" s="74"/>
    </row>
    <row r="26" spans="1:30">
      <c r="B26" s="1" t="s">
        <v>121</v>
      </c>
    </row>
    <row r="27" spans="1:30">
      <c r="A27" s="62" t="s">
        <v>25</v>
      </c>
      <c r="B27" s="62"/>
      <c r="C27" s="62"/>
      <c r="D27" s="62"/>
      <c r="E27" s="62"/>
      <c r="F27" s="62"/>
      <c r="G27" s="62"/>
      <c r="H27" s="62" t="s">
        <v>26</v>
      </c>
      <c r="I27" s="62"/>
      <c r="J27" s="62"/>
      <c r="K27" s="62"/>
      <c r="L27" s="62"/>
      <c r="M27" s="62"/>
      <c r="N27" s="62"/>
      <c r="O27" s="62"/>
      <c r="P27" s="62" t="s">
        <v>30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</row>
    <row r="28" spans="1:30">
      <c r="A28" s="62"/>
      <c r="B28" s="62"/>
      <c r="C28" s="62"/>
      <c r="D28" s="62"/>
      <c r="E28" s="62"/>
      <c r="F28" s="62"/>
      <c r="G28" s="62"/>
      <c r="H28" s="62" t="s">
        <v>27</v>
      </c>
      <c r="I28" s="62"/>
      <c r="J28" s="62"/>
      <c r="K28" s="62"/>
      <c r="L28" s="62" t="s">
        <v>28</v>
      </c>
      <c r="M28" s="62"/>
      <c r="N28" s="62"/>
      <c r="O28" s="62"/>
      <c r="P28" s="62" t="s">
        <v>29</v>
      </c>
      <c r="Q28" s="62"/>
      <c r="R28" s="62"/>
      <c r="S28" s="62"/>
      <c r="T28" s="62"/>
      <c r="U28" s="62"/>
      <c r="V28" s="62"/>
      <c r="W28" s="62"/>
      <c r="X28" s="62" t="s">
        <v>31</v>
      </c>
      <c r="Y28" s="62"/>
      <c r="Z28" s="62"/>
      <c r="AA28" s="62"/>
      <c r="AB28" s="62"/>
      <c r="AC28" s="62"/>
      <c r="AD28" s="62"/>
    </row>
    <row r="29" spans="1:30">
      <c r="A29" s="7" t="s">
        <v>32</v>
      </c>
      <c r="B29" s="8"/>
      <c r="C29" s="8"/>
      <c r="D29" s="8"/>
      <c r="E29" s="8"/>
      <c r="F29" s="8"/>
      <c r="G29" s="9"/>
      <c r="H29" s="75">
        <v>45901</v>
      </c>
      <c r="I29" s="75"/>
      <c r="J29" s="75"/>
      <c r="K29" s="75"/>
      <c r="L29" s="75">
        <v>45956</v>
      </c>
      <c r="M29" s="75"/>
      <c r="N29" s="75"/>
      <c r="O29" s="75"/>
      <c r="P29" s="73">
        <v>8</v>
      </c>
      <c r="Q29" s="73"/>
      <c r="R29" s="73"/>
      <c r="S29" s="73"/>
      <c r="T29" s="73"/>
      <c r="U29" s="73"/>
      <c r="V29" s="73"/>
      <c r="W29" s="73"/>
      <c r="X29" s="74">
        <f>P29*6</f>
        <v>48</v>
      </c>
      <c r="Y29" s="74"/>
      <c r="Z29" s="74"/>
      <c r="AA29" s="74"/>
      <c r="AB29" s="74"/>
      <c r="AC29" s="74"/>
      <c r="AD29" s="74"/>
    </row>
    <row r="30" spans="1:30">
      <c r="A30" s="7" t="s">
        <v>33</v>
      </c>
      <c r="B30" s="8"/>
      <c r="C30" s="8"/>
      <c r="D30" s="8"/>
      <c r="E30" s="8"/>
      <c r="F30" s="8"/>
      <c r="G30" s="9"/>
      <c r="H30" s="75">
        <v>45966</v>
      </c>
      <c r="I30" s="75"/>
      <c r="J30" s="75"/>
      <c r="K30" s="75"/>
      <c r="L30" s="75">
        <v>46021</v>
      </c>
      <c r="M30" s="75"/>
      <c r="N30" s="75"/>
      <c r="O30" s="75"/>
      <c r="P30" s="73">
        <v>8</v>
      </c>
      <c r="Q30" s="73"/>
      <c r="R30" s="73"/>
      <c r="S30" s="73"/>
      <c r="T30" s="73"/>
      <c r="U30" s="73"/>
      <c r="V30" s="73"/>
      <c r="W30" s="73"/>
      <c r="X30" s="74">
        <f t="shared" ref="X30:X32" si="1">P30*6</f>
        <v>48</v>
      </c>
      <c r="Y30" s="74"/>
      <c r="Z30" s="74"/>
      <c r="AA30" s="74"/>
      <c r="AB30" s="74"/>
      <c r="AC30" s="74"/>
      <c r="AD30" s="74"/>
    </row>
    <row r="31" spans="1:30">
      <c r="A31" s="7" t="s">
        <v>34</v>
      </c>
      <c r="B31" s="8"/>
      <c r="C31" s="8"/>
      <c r="D31" s="8"/>
      <c r="E31" s="8"/>
      <c r="F31" s="8"/>
      <c r="G31" s="9"/>
      <c r="H31" s="66">
        <v>46034</v>
      </c>
      <c r="I31" s="75"/>
      <c r="J31" s="75"/>
      <c r="K31" s="75"/>
      <c r="L31" s="75">
        <v>46108</v>
      </c>
      <c r="M31" s="75"/>
      <c r="N31" s="75"/>
      <c r="O31" s="75"/>
      <c r="P31" s="73">
        <v>11</v>
      </c>
      <c r="Q31" s="73"/>
      <c r="R31" s="73"/>
      <c r="S31" s="73"/>
      <c r="T31" s="73"/>
      <c r="U31" s="73"/>
      <c r="V31" s="73"/>
      <c r="W31" s="73"/>
      <c r="X31" s="74">
        <f t="shared" si="1"/>
        <v>66</v>
      </c>
      <c r="Y31" s="74"/>
      <c r="Z31" s="74"/>
      <c r="AA31" s="74"/>
      <c r="AB31" s="74"/>
      <c r="AC31" s="74"/>
      <c r="AD31" s="74"/>
    </row>
    <row r="32" spans="1:30">
      <c r="A32" s="7" t="s">
        <v>35</v>
      </c>
      <c r="B32" s="8"/>
      <c r="C32" s="8"/>
      <c r="D32" s="8"/>
      <c r="E32" s="8"/>
      <c r="F32" s="8"/>
      <c r="G32" s="9"/>
      <c r="H32" s="75">
        <v>46118</v>
      </c>
      <c r="I32" s="75"/>
      <c r="J32" s="75"/>
      <c r="K32" s="75"/>
      <c r="L32" s="75">
        <v>46168</v>
      </c>
      <c r="M32" s="75"/>
      <c r="N32" s="75"/>
      <c r="O32" s="75"/>
      <c r="P32" s="73">
        <v>7</v>
      </c>
      <c r="Q32" s="73"/>
      <c r="R32" s="73"/>
      <c r="S32" s="73"/>
      <c r="T32" s="73"/>
      <c r="U32" s="73"/>
      <c r="V32" s="73"/>
      <c r="W32" s="73"/>
      <c r="X32" s="74">
        <f t="shared" si="1"/>
        <v>42</v>
      </c>
      <c r="Y32" s="74"/>
      <c r="Z32" s="74"/>
      <c r="AA32" s="74"/>
      <c r="AB32" s="74"/>
      <c r="AC32" s="74"/>
      <c r="AD32" s="74"/>
    </row>
    <row r="33" spans="1:30">
      <c r="A33" s="10" t="s">
        <v>38</v>
      </c>
      <c r="B33" s="11"/>
      <c r="C33" s="11"/>
      <c r="D33" s="11"/>
      <c r="E33" s="11"/>
      <c r="F33" s="11"/>
      <c r="G33" s="14"/>
      <c r="H33" s="75" t="str">
        <f>Главная!D18</f>
        <v>по срокам ГИА</v>
      </c>
      <c r="I33" s="75"/>
      <c r="J33" s="75"/>
      <c r="K33" s="75"/>
      <c r="L33" s="75"/>
      <c r="M33" s="75"/>
      <c r="N33" s="75"/>
      <c r="O33" s="75"/>
      <c r="P33" s="76"/>
      <c r="Q33" s="76"/>
      <c r="R33" s="76"/>
      <c r="S33" s="76"/>
      <c r="T33" s="76"/>
      <c r="U33" s="76"/>
      <c r="V33" s="76"/>
      <c r="W33" s="76"/>
      <c r="X33" s="74"/>
      <c r="Y33" s="74"/>
      <c r="Z33" s="74"/>
      <c r="AA33" s="74"/>
      <c r="AB33" s="74"/>
      <c r="AC33" s="74"/>
      <c r="AD33" s="74"/>
    </row>
    <row r="34" spans="1:30">
      <c r="A34" s="10"/>
      <c r="B34" s="11"/>
      <c r="C34" s="11"/>
      <c r="D34" s="11"/>
      <c r="E34" s="11"/>
      <c r="F34" s="11"/>
      <c r="G34" s="11"/>
      <c r="H34" s="12"/>
      <c r="I34" s="12"/>
      <c r="J34" s="12"/>
      <c r="K34" s="12"/>
      <c r="L34" s="12"/>
      <c r="M34" s="12"/>
      <c r="N34" s="12"/>
      <c r="O34" s="13" t="s">
        <v>37</v>
      </c>
      <c r="P34" s="99">
        <f>SUM(P29:W33)</f>
        <v>34</v>
      </c>
      <c r="Q34" s="100"/>
      <c r="R34" s="100"/>
      <c r="S34" s="100"/>
      <c r="T34" s="100"/>
      <c r="U34" s="100"/>
      <c r="V34" s="100"/>
      <c r="W34" s="101"/>
      <c r="X34" s="74">
        <f>SUM(X29:AD33)</f>
        <v>204</v>
      </c>
      <c r="Y34" s="74"/>
      <c r="Z34" s="74"/>
      <c r="AA34" s="74"/>
      <c r="AB34" s="74"/>
      <c r="AC34" s="74"/>
      <c r="AD34" s="74"/>
    </row>
    <row r="35" spans="1:30">
      <c r="A35" s="1" t="s">
        <v>42</v>
      </c>
    </row>
    <row r="37" spans="1:30">
      <c r="A37" s="1" t="s">
        <v>112</v>
      </c>
    </row>
    <row r="38" spans="1:30">
      <c r="B38" s="1" t="s">
        <v>120</v>
      </c>
    </row>
    <row r="39" spans="1:30">
      <c r="A39" s="62" t="s">
        <v>50</v>
      </c>
      <c r="B39" s="62"/>
      <c r="C39" s="62"/>
      <c r="D39" s="62"/>
      <c r="E39" s="62"/>
      <c r="F39" s="62"/>
      <c r="G39" s="62"/>
      <c r="H39" s="62" t="s">
        <v>26</v>
      </c>
      <c r="I39" s="62"/>
      <c r="J39" s="62"/>
      <c r="K39" s="62"/>
      <c r="L39" s="62"/>
      <c r="M39" s="62"/>
      <c r="N39" s="62"/>
      <c r="O39" s="62"/>
      <c r="P39" s="62" t="s">
        <v>45</v>
      </c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1:30">
      <c r="A40" s="62"/>
      <c r="B40" s="62"/>
      <c r="C40" s="62"/>
      <c r="D40" s="62"/>
      <c r="E40" s="62"/>
      <c r="F40" s="62"/>
      <c r="G40" s="62"/>
      <c r="H40" s="62" t="s">
        <v>27</v>
      </c>
      <c r="I40" s="62"/>
      <c r="J40" s="62"/>
      <c r="K40" s="62"/>
      <c r="L40" s="62" t="s">
        <v>28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1:30">
      <c r="A41" s="7" t="s">
        <v>46</v>
      </c>
      <c r="B41" s="8"/>
      <c r="C41" s="8"/>
      <c r="D41" s="8"/>
      <c r="E41" s="8"/>
      <c r="F41" s="8"/>
      <c r="G41" s="9"/>
      <c r="H41" s="75">
        <v>45957</v>
      </c>
      <c r="I41" s="75"/>
      <c r="J41" s="75"/>
      <c r="K41" s="75"/>
      <c r="L41" s="75">
        <v>45965</v>
      </c>
      <c r="M41" s="75"/>
      <c r="N41" s="75"/>
      <c r="O41" s="75"/>
      <c r="P41" s="77">
        <v>9</v>
      </c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</row>
    <row r="42" spans="1:30">
      <c r="A42" s="7" t="s">
        <v>47</v>
      </c>
      <c r="B42" s="8"/>
      <c r="C42" s="8"/>
      <c r="D42" s="8"/>
      <c r="E42" s="8"/>
      <c r="F42" s="8"/>
      <c r="G42" s="9"/>
      <c r="H42" s="75">
        <v>46022</v>
      </c>
      <c r="I42" s="75"/>
      <c r="J42" s="75"/>
      <c r="K42" s="75"/>
      <c r="L42" s="75">
        <v>46033</v>
      </c>
      <c r="M42" s="75"/>
      <c r="N42" s="75"/>
      <c r="O42" s="75"/>
      <c r="P42" s="77">
        <v>12</v>
      </c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</row>
    <row r="43" spans="1:30">
      <c r="A43" s="7" t="s">
        <v>48</v>
      </c>
      <c r="B43" s="8"/>
      <c r="C43" s="8"/>
      <c r="D43" s="8"/>
      <c r="E43" s="8"/>
      <c r="F43" s="8"/>
      <c r="G43" s="9"/>
      <c r="H43" s="75">
        <v>46109</v>
      </c>
      <c r="I43" s="75"/>
      <c r="J43" s="75"/>
      <c r="K43" s="75"/>
      <c r="L43" s="75">
        <v>46117</v>
      </c>
      <c r="M43" s="75"/>
      <c r="N43" s="75"/>
      <c r="O43" s="75"/>
      <c r="P43" s="77">
        <v>9</v>
      </c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</row>
    <row r="44" spans="1:30">
      <c r="A44" s="7" t="s">
        <v>49</v>
      </c>
      <c r="B44" s="8"/>
      <c r="C44" s="8"/>
      <c r="D44" s="8"/>
      <c r="E44" s="8"/>
      <c r="F44" s="8"/>
      <c r="G44" s="9"/>
      <c r="H44" s="75">
        <v>46169</v>
      </c>
      <c r="I44" s="75"/>
      <c r="J44" s="75"/>
      <c r="K44" s="75"/>
      <c r="L44" s="75">
        <v>46265</v>
      </c>
      <c r="M44" s="75"/>
      <c r="N44" s="75"/>
      <c r="O44" s="75"/>
      <c r="P44" s="77">
        <v>97</v>
      </c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</row>
    <row r="45" spans="1:30">
      <c r="A45" s="10" t="s">
        <v>51</v>
      </c>
      <c r="B45" s="11"/>
      <c r="C45" s="11"/>
      <c r="D45" s="11"/>
      <c r="E45" s="11"/>
      <c r="F45" s="11"/>
      <c r="G45" s="11"/>
      <c r="H45" s="12"/>
      <c r="I45" s="12"/>
      <c r="J45" s="12"/>
      <c r="K45" s="12"/>
      <c r="L45" s="12"/>
      <c r="M45" s="12"/>
      <c r="N45" s="12"/>
      <c r="O45" s="13"/>
      <c r="P45" s="77">
        <v>5</v>
      </c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</row>
    <row r="46" spans="1:30">
      <c r="A46" s="10"/>
      <c r="B46" s="11"/>
      <c r="C46" s="11"/>
      <c r="D46" s="11"/>
      <c r="E46" s="11"/>
      <c r="F46" s="11"/>
      <c r="G46" s="11"/>
      <c r="H46" s="12"/>
      <c r="I46" s="12"/>
      <c r="J46" s="12"/>
      <c r="K46" s="12"/>
      <c r="L46" s="12"/>
      <c r="M46" s="12"/>
      <c r="N46" s="12"/>
      <c r="O46" s="13" t="s">
        <v>52</v>
      </c>
      <c r="P46" s="77">
        <f>SUM(P41:AD45)</f>
        <v>132</v>
      </c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</row>
    <row r="48" spans="1:30">
      <c r="B48" s="1" t="s">
        <v>121</v>
      </c>
    </row>
    <row r="49" spans="1:30">
      <c r="A49" s="62" t="s">
        <v>123</v>
      </c>
      <c r="B49" s="62"/>
      <c r="C49" s="62"/>
      <c r="D49" s="62"/>
      <c r="E49" s="62"/>
      <c r="F49" s="62"/>
      <c r="G49" s="62"/>
      <c r="H49" s="62" t="s">
        <v>26</v>
      </c>
      <c r="I49" s="62"/>
      <c r="J49" s="62"/>
      <c r="K49" s="62"/>
      <c r="L49" s="62"/>
      <c r="M49" s="62"/>
      <c r="N49" s="62"/>
      <c r="O49" s="62"/>
      <c r="P49" s="62" t="s">
        <v>45</v>
      </c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</row>
    <row r="50" spans="1:30">
      <c r="A50" s="62"/>
      <c r="B50" s="62"/>
      <c r="C50" s="62"/>
      <c r="D50" s="62"/>
      <c r="E50" s="62"/>
      <c r="F50" s="62"/>
      <c r="G50" s="62"/>
      <c r="H50" s="62" t="s">
        <v>27</v>
      </c>
      <c r="I50" s="62"/>
      <c r="J50" s="62"/>
      <c r="K50" s="62"/>
      <c r="L50" s="62" t="s">
        <v>28</v>
      </c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</row>
    <row r="51" spans="1:30">
      <c r="A51" s="7" t="s">
        <v>46</v>
      </c>
      <c r="B51" s="8"/>
      <c r="C51" s="8"/>
      <c r="D51" s="8"/>
      <c r="E51" s="8"/>
      <c r="F51" s="8"/>
      <c r="G51" s="9"/>
      <c r="H51" s="75">
        <v>45957</v>
      </c>
      <c r="I51" s="75"/>
      <c r="J51" s="75"/>
      <c r="K51" s="75"/>
      <c r="L51" s="75">
        <v>45965</v>
      </c>
      <c r="M51" s="75"/>
      <c r="N51" s="75"/>
      <c r="O51" s="75"/>
      <c r="P51" s="77">
        <v>9</v>
      </c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</row>
    <row r="52" spans="1:30">
      <c r="A52" s="7" t="s">
        <v>47</v>
      </c>
      <c r="B52" s="8"/>
      <c r="C52" s="8"/>
      <c r="D52" s="8"/>
      <c r="E52" s="8"/>
      <c r="F52" s="8"/>
      <c r="G52" s="9"/>
      <c r="H52" s="75">
        <v>46022</v>
      </c>
      <c r="I52" s="75"/>
      <c r="J52" s="75"/>
      <c r="K52" s="75"/>
      <c r="L52" s="75">
        <v>46033</v>
      </c>
      <c r="M52" s="75"/>
      <c r="N52" s="75"/>
      <c r="O52" s="75"/>
      <c r="P52" s="77">
        <v>12</v>
      </c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</row>
    <row r="53" spans="1:30">
      <c r="A53" s="7" t="s">
        <v>48</v>
      </c>
      <c r="B53" s="8"/>
      <c r="C53" s="8"/>
      <c r="D53" s="8"/>
      <c r="E53" s="8"/>
      <c r="F53" s="8"/>
      <c r="G53" s="9"/>
      <c r="H53" s="75">
        <v>46109</v>
      </c>
      <c r="I53" s="75"/>
      <c r="J53" s="75"/>
      <c r="K53" s="75"/>
      <c r="L53" s="75">
        <v>46117</v>
      </c>
      <c r="M53" s="75"/>
      <c r="N53" s="75"/>
      <c r="O53" s="75"/>
      <c r="P53" s="77">
        <v>9</v>
      </c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</row>
    <row r="54" spans="1:30">
      <c r="A54" s="10" t="s">
        <v>51</v>
      </c>
      <c r="B54" s="11"/>
      <c r="C54" s="11"/>
      <c r="D54" s="11"/>
      <c r="E54" s="11"/>
      <c r="F54" s="11"/>
      <c r="G54" s="11"/>
      <c r="H54" s="12"/>
      <c r="I54" s="12"/>
      <c r="J54" s="12"/>
      <c r="K54" s="12"/>
      <c r="L54" s="12"/>
      <c r="M54" s="12"/>
      <c r="N54" s="12"/>
      <c r="O54" s="13"/>
      <c r="P54" s="77">
        <v>5</v>
      </c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</row>
    <row r="55" spans="1:30">
      <c r="A55" s="10"/>
      <c r="B55" s="11"/>
      <c r="C55" s="11"/>
      <c r="D55" s="11"/>
      <c r="E55" s="11"/>
      <c r="F55" s="11"/>
      <c r="G55" s="11"/>
      <c r="H55" s="12"/>
      <c r="I55" s="12"/>
      <c r="J55" s="12"/>
      <c r="K55" s="12"/>
      <c r="L55" s="12"/>
      <c r="M55" s="12"/>
      <c r="N55" s="12"/>
      <c r="O55" s="13" t="s">
        <v>52</v>
      </c>
      <c r="P55" s="77">
        <f>SUM(P51:AD54)</f>
        <v>35</v>
      </c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</row>
    <row r="58" spans="1:30" ht="18.75">
      <c r="A58" s="22" t="s">
        <v>53</v>
      </c>
    </row>
    <row r="59" spans="1:30">
      <c r="A59" s="3"/>
    </row>
    <row r="60" spans="1:30">
      <c r="A60" s="18" t="s">
        <v>54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8" t="s">
        <v>143</v>
      </c>
      <c r="W60" s="19"/>
      <c r="X60" s="19"/>
      <c r="Y60" s="19"/>
      <c r="Z60" s="19"/>
      <c r="AA60" s="19"/>
      <c r="AB60" s="19"/>
      <c r="AC60" s="19"/>
      <c r="AD60" s="20"/>
    </row>
    <row r="61" spans="1:30">
      <c r="A61" s="10" t="s">
        <v>55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0" t="s">
        <v>60</v>
      </c>
      <c r="W61" s="11"/>
      <c r="X61" s="11"/>
      <c r="Y61" s="11"/>
      <c r="Z61" s="11"/>
      <c r="AA61" s="11"/>
      <c r="AB61" s="11"/>
      <c r="AC61" s="11"/>
      <c r="AD61" s="14"/>
    </row>
    <row r="62" spans="1:30">
      <c r="A62" s="15" t="s">
        <v>56</v>
      </c>
      <c r="V62" s="15" t="s">
        <v>61</v>
      </c>
      <c r="AD62" s="16"/>
    </row>
    <row r="63" spans="1:30">
      <c r="A63" s="10" t="s">
        <v>57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0" t="s">
        <v>140</v>
      </c>
      <c r="W63" s="11"/>
      <c r="X63" s="11"/>
      <c r="Y63" s="11"/>
      <c r="Z63" s="11"/>
      <c r="AA63" s="11"/>
      <c r="AB63" s="11"/>
      <c r="AC63" s="11"/>
      <c r="AD63" s="14"/>
    </row>
    <row r="64" spans="1:30">
      <c r="A64" s="7" t="s">
        <v>58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7" t="s">
        <v>158</v>
      </c>
      <c r="W64" s="8"/>
      <c r="X64" s="8"/>
      <c r="Y64" s="8"/>
      <c r="Z64" s="8"/>
      <c r="AA64" s="8"/>
      <c r="AB64" s="8"/>
      <c r="AC64" s="8"/>
      <c r="AD64" s="9"/>
    </row>
    <row r="67" spans="1:30" ht="18.75">
      <c r="A67" s="22" t="s">
        <v>62</v>
      </c>
    </row>
    <row r="69" spans="1:30">
      <c r="A69" s="62" t="s">
        <v>63</v>
      </c>
      <c r="B69" s="62"/>
      <c r="C69" s="62"/>
      <c r="D69" s="62"/>
      <c r="E69" s="62"/>
      <c r="F69" s="62"/>
      <c r="G69" s="62"/>
      <c r="H69" s="62"/>
      <c r="I69" s="62"/>
      <c r="J69" s="62"/>
      <c r="K69" s="62" t="s">
        <v>103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102" t="s">
        <v>120</v>
      </c>
      <c r="L70" s="103"/>
      <c r="M70" s="103"/>
      <c r="N70" s="103"/>
      <c r="O70" s="103"/>
      <c r="P70" s="103"/>
      <c r="Q70" s="103"/>
      <c r="R70" s="103"/>
      <c r="S70" s="103"/>
      <c r="T70" s="104"/>
      <c r="U70" s="102" t="s">
        <v>121</v>
      </c>
      <c r="V70" s="103"/>
      <c r="W70" s="103"/>
      <c r="X70" s="103"/>
      <c r="Y70" s="103"/>
      <c r="Z70" s="103"/>
      <c r="AA70" s="103"/>
      <c r="AB70" s="103"/>
      <c r="AC70" s="103"/>
      <c r="AD70" s="104"/>
    </row>
    <row r="71" spans="1:30">
      <c r="A71" s="10" t="s">
        <v>64</v>
      </c>
      <c r="B71" s="11"/>
      <c r="C71" s="11"/>
      <c r="D71" s="11"/>
      <c r="E71" s="11"/>
      <c r="F71" s="11"/>
      <c r="G71" s="11"/>
      <c r="H71" s="11"/>
      <c r="I71" s="11"/>
      <c r="J71" s="14"/>
      <c r="K71" s="80">
        <v>37</v>
      </c>
      <c r="L71" s="81"/>
      <c r="M71" s="81"/>
      <c r="N71" s="81"/>
      <c r="O71" s="81"/>
      <c r="P71" s="81"/>
      <c r="Q71" s="81"/>
      <c r="R71" s="81"/>
      <c r="S71" s="81"/>
      <c r="T71" s="82"/>
      <c r="U71" s="80">
        <v>37</v>
      </c>
      <c r="V71" s="81"/>
      <c r="W71" s="81"/>
      <c r="X71" s="81"/>
      <c r="Y71" s="81"/>
      <c r="Z71" s="81"/>
      <c r="AA71" s="81"/>
      <c r="AB71" s="81"/>
      <c r="AC71" s="81"/>
      <c r="AD71" s="82"/>
    </row>
    <row r="72" spans="1:30">
      <c r="A72" s="10" t="s">
        <v>65</v>
      </c>
      <c r="B72" s="11"/>
      <c r="C72" s="11"/>
      <c r="D72" s="11"/>
      <c r="E72" s="11"/>
      <c r="F72" s="11"/>
      <c r="G72" s="11"/>
      <c r="H72" s="11"/>
      <c r="I72" s="11"/>
      <c r="J72" s="14"/>
      <c r="K72" s="80">
        <v>9</v>
      </c>
      <c r="L72" s="81"/>
      <c r="M72" s="81"/>
      <c r="N72" s="81"/>
      <c r="O72" s="81"/>
      <c r="P72" s="81"/>
      <c r="Q72" s="81"/>
      <c r="R72" s="81"/>
      <c r="S72" s="81"/>
      <c r="T72" s="82"/>
      <c r="U72" s="80">
        <v>9</v>
      </c>
      <c r="V72" s="81"/>
      <c r="W72" s="81"/>
      <c r="X72" s="81"/>
      <c r="Y72" s="81"/>
      <c r="Z72" s="81"/>
      <c r="AA72" s="81"/>
      <c r="AB72" s="81"/>
      <c r="AC72" s="81"/>
      <c r="AD72" s="82"/>
    </row>
    <row r="75" spans="1:30" ht="18.75">
      <c r="A75" s="22" t="s">
        <v>164</v>
      </c>
    </row>
    <row r="77" spans="1:30" ht="15.75" customHeight="1">
      <c r="A77" s="88" t="s">
        <v>163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</row>
    <row r="78" spans="1:30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</row>
    <row r="79" spans="1:30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</row>
    <row r="80" spans="1:30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</row>
    <row r="81" spans="1:30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30" ht="33" customHeight="1">
      <c r="A82" s="108" t="s">
        <v>72</v>
      </c>
      <c r="B82" s="109"/>
      <c r="C82" s="110"/>
      <c r="D82" s="108" t="s">
        <v>74</v>
      </c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10"/>
      <c r="T82" s="108" t="s">
        <v>75</v>
      </c>
      <c r="U82" s="109"/>
      <c r="V82" s="109"/>
      <c r="W82" s="109"/>
      <c r="X82" s="109"/>
      <c r="Y82" s="109"/>
      <c r="Z82" s="109"/>
      <c r="AA82" s="109"/>
      <c r="AB82" s="109"/>
      <c r="AC82" s="109"/>
      <c r="AD82" s="110"/>
    </row>
    <row r="83" spans="1:30" ht="13.5" customHeight="1">
      <c r="A83" s="111" t="s">
        <v>182</v>
      </c>
      <c r="B83" s="112"/>
      <c r="C83" s="113"/>
      <c r="D83" s="105" t="s">
        <v>76</v>
      </c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7"/>
      <c r="T83" s="118" t="s">
        <v>174</v>
      </c>
      <c r="U83" s="119"/>
      <c r="V83" s="119"/>
      <c r="W83" s="119"/>
      <c r="X83" s="119"/>
      <c r="Y83" s="119"/>
      <c r="Z83" s="119"/>
      <c r="AA83" s="119"/>
      <c r="AB83" s="119"/>
      <c r="AC83" s="119"/>
      <c r="AD83" s="120"/>
    </row>
    <row r="84" spans="1:30" ht="13.5" customHeight="1">
      <c r="A84" s="111" t="s">
        <v>182</v>
      </c>
      <c r="B84" s="112"/>
      <c r="C84" s="113"/>
      <c r="D84" s="105" t="s">
        <v>77</v>
      </c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7"/>
      <c r="T84" s="118" t="s">
        <v>174</v>
      </c>
      <c r="U84" s="119"/>
      <c r="V84" s="119"/>
      <c r="W84" s="119"/>
      <c r="X84" s="119"/>
      <c r="Y84" s="119"/>
      <c r="Z84" s="119"/>
      <c r="AA84" s="119"/>
      <c r="AB84" s="119"/>
      <c r="AC84" s="119"/>
      <c r="AD84" s="120"/>
    </row>
    <row r="85" spans="1:30" ht="13.5" customHeight="1">
      <c r="A85" s="111" t="s">
        <v>184</v>
      </c>
      <c r="B85" s="112"/>
      <c r="C85" s="113"/>
      <c r="D85" s="105" t="s">
        <v>202</v>
      </c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7"/>
      <c r="T85" s="118" t="s">
        <v>174</v>
      </c>
      <c r="U85" s="119"/>
      <c r="V85" s="119"/>
      <c r="W85" s="119"/>
      <c r="X85" s="119"/>
      <c r="Y85" s="119"/>
      <c r="Z85" s="119"/>
      <c r="AA85" s="119"/>
      <c r="AB85" s="119"/>
      <c r="AC85" s="119"/>
      <c r="AD85" s="120"/>
    </row>
    <row r="86" spans="1:30" ht="13.5" customHeight="1">
      <c r="A86" s="111" t="s">
        <v>182</v>
      </c>
      <c r="B86" s="112"/>
      <c r="C86" s="113"/>
      <c r="D86" s="105" t="s">
        <v>203</v>
      </c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7"/>
      <c r="T86" s="118" t="s">
        <v>174</v>
      </c>
      <c r="U86" s="119"/>
      <c r="V86" s="119"/>
      <c r="W86" s="119"/>
      <c r="X86" s="119"/>
      <c r="Y86" s="119"/>
      <c r="Z86" s="119"/>
      <c r="AA86" s="119"/>
      <c r="AB86" s="119"/>
      <c r="AC86" s="119"/>
      <c r="AD86" s="120"/>
    </row>
    <row r="87" spans="1:30" ht="13.5" customHeight="1">
      <c r="A87" s="111" t="s">
        <v>182</v>
      </c>
      <c r="B87" s="112"/>
      <c r="C87" s="113"/>
      <c r="D87" s="105" t="s">
        <v>204</v>
      </c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7"/>
      <c r="T87" s="118" t="s">
        <v>174</v>
      </c>
      <c r="U87" s="119"/>
      <c r="V87" s="119"/>
      <c r="W87" s="119"/>
      <c r="X87" s="119"/>
      <c r="Y87" s="119"/>
      <c r="Z87" s="119"/>
      <c r="AA87" s="119"/>
      <c r="AB87" s="119"/>
      <c r="AC87" s="119"/>
      <c r="AD87" s="120"/>
    </row>
    <row r="88" spans="1:30" ht="13.5" customHeight="1">
      <c r="A88" s="111" t="s">
        <v>182</v>
      </c>
      <c r="B88" s="112"/>
      <c r="C88" s="113"/>
      <c r="D88" s="105" t="s">
        <v>82</v>
      </c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7"/>
      <c r="T88" s="118" t="s">
        <v>174</v>
      </c>
      <c r="U88" s="119"/>
      <c r="V88" s="119"/>
      <c r="W88" s="119"/>
      <c r="X88" s="119"/>
      <c r="Y88" s="119"/>
      <c r="Z88" s="119"/>
      <c r="AA88" s="119"/>
      <c r="AB88" s="119"/>
      <c r="AC88" s="119"/>
      <c r="AD88" s="120"/>
    </row>
    <row r="89" spans="1:30" ht="13.5" customHeight="1">
      <c r="A89" s="111" t="s">
        <v>182</v>
      </c>
      <c r="B89" s="112"/>
      <c r="C89" s="113"/>
      <c r="D89" s="105" t="s">
        <v>175</v>
      </c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7"/>
      <c r="T89" s="118" t="s">
        <v>174</v>
      </c>
      <c r="U89" s="119"/>
      <c r="V89" s="119"/>
      <c r="W89" s="119"/>
      <c r="X89" s="119"/>
      <c r="Y89" s="119"/>
      <c r="Z89" s="119"/>
      <c r="AA89" s="119"/>
      <c r="AB89" s="119"/>
      <c r="AC89" s="119"/>
      <c r="AD89" s="120"/>
    </row>
    <row r="90" spans="1:30" ht="13.5" customHeight="1">
      <c r="A90" s="111" t="s">
        <v>182</v>
      </c>
      <c r="B90" s="112"/>
      <c r="C90" s="113"/>
      <c r="D90" s="105" t="s">
        <v>176</v>
      </c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7"/>
      <c r="T90" s="118" t="s">
        <v>174</v>
      </c>
      <c r="U90" s="119"/>
      <c r="V90" s="119"/>
      <c r="W90" s="119"/>
      <c r="X90" s="119"/>
      <c r="Y90" s="119"/>
      <c r="Z90" s="119"/>
      <c r="AA90" s="119"/>
      <c r="AB90" s="119"/>
      <c r="AC90" s="119"/>
      <c r="AD90" s="120"/>
    </row>
    <row r="91" spans="1:30" ht="13.5" customHeight="1">
      <c r="A91" s="111" t="s">
        <v>182</v>
      </c>
      <c r="B91" s="112"/>
      <c r="C91" s="113"/>
      <c r="D91" s="105" t="s">
        <v>83</v>
      </c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7"/>
      <c r="T91" s="118" t="s">
        <v>174</v>
      </c>
      <c r="U91" s="119"/>
      <c r="V91" s="119"/>
      <c r="W91" s="119"/>
      <c r="X91" s="119"/>
      <c r="Y91" s="119"/>
      <c r="Z91" s="119"/>
      <c r="AA91" s="119"/>
      <c r="AB91" s="119"/>
      <c r="AC91" s="119"/>
      <c r="AD91" s="120"/>
    </row>
    <row r="92" spans="1:30" ht="13.5" customHeight="1">
      <c r="A92" s="111" t="s">
        <v>184</v>
      </c>
      <c r="B92" s="112"/>
      <c r="C92" s="113"/>
      <c r="D92" s="105" t="s">
        <v>93</v>
      </c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7"/>
      <c r="T92" s="118" t="s">
        <v>189</v>
      </c>
      <c r="U92" s="119"/>
      <c r="V92" s="119"/>
      <c r="W92" s="119"/>
      <c r="X92" s="119"/>
      <c r="Y92" s="119"/>
      <c r="Z92" s="119"/>
      <c r="AA92" s="119"/>
      <c r="AB92" s="119"/>
      <c r="AC92" s="119"/>
      <c r="AD92" s="120"/>
    </row>
    <row r="93" spans="1:30" ht="13.5" customHeight="1">
      <c r="A93" s="111" t="s">
        <v>183</v>
      </c>
      <c r="B93" s="112"/>
      <c r="C93" s="113"/>
      <c r="D93" s="105" t="s">
        <v>93</v>
      </c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7"/>
      <c r="T93" s="105" t="s">
        <v>174</v>
      </c>
      <c r="U93" s="106"/>
      <c r="V93" s="106"/>
      <c r="W93" s="106"/>
      <c r="X93" s="106"/>
      <c r="Y93" s="106"/>
      <c r="Z93" s="106"/>
      <c r="AA93" s="106"/>
      <c r="AB93" s="106"/>
      <c r="AC93" s="106"/>
      <c r="AD93" s="107"/>
    </row>
    <row r="94" spans="1:30" ht="13.5" customHeight="1">
      <c r="A94" s="111" t="s">
        <v>182</v>
      </c>
      <c r="B94" s="112"/>
      <c r="C94" s="113"/>
      <c r="D94" s="105" t="s">
        <v>217</v>
      </c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7"/>
      <c r="T94" s="118" t="s">
        <v>174</v>
      </c>
      <c r="U94" s="119"/>
      <c r="V94" s="119"/>
      <c r="W94" s="119"/>
      <c r="X94" s="119"/>
      <c r="Y94" s="119"/>
      <c r="Z94" s="119"/>
      <c r="AA94" s="119"/>
      <c r="AB94" s="119"/>
      <c r="AC94" s="119"/>
      <c r="AD94" s="120"/>
    </row>
    <row r="95" spans="1:30" ht="13.5" customHeight="1">
      <c r="A95" s="111" t="s">
        <v>182</v>
      </c>
      <c r="B95" s="112"/>
      <c r="C95" s="113"/>
      <c r="D95" s="105" t="s">
        <v>84</v>
      </c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7"/>
      <c r="T95" s="118" t="s">
        <v>174</v>
      </c>
      <c r="U95" s="119"/>
      <c r="V95" s="119"/>
      <c r="W95" s="119"/>
      <c r="X95" s="119"/>
      <c r="Y95" s="119"/>
      <c r="Z95" s="119"/>
      <c r="AA95" s="119"/>
      <c r="AB95" s="119"/>
      <c r="AC95" s="119"/>
      <c r="AD95" s="120"/>
    </row>
    <row r="96" spans="1:30" ht="13.5" customHeight="1">
      <c r="A96" s="111" t="s">
        <v>182</v>
      </c>
      <c r="B96" s="112"/>
      <c r="C96" s="113"/>
      <c r="D96" s="105" t="s">
        <v>87</v>
      </c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7"/>
      <c r="T96" s="118" t="s">
        <v>174</v>
      </c>
      <c r="U96" s="119"/>
      <c r="V96" s="119"/>
      <c r="W96" s="119"/>
      <c r="X96" s="119"/>
      <c r="Y96" s="119"/>
      <c r="Z96" s="119"/>
      <c r="AA96" s="119"/>
      <c r="AB96" s="119"/>
      <c r="AC96" s="119"/>
      <c r="AD96" s="120"/>
    </row>
    <row r="97" spans="1:30" ht="13.5" customHeight="1">
      <c r="A97" s="111" t="s">
        <v>182</v>
      </c>
      <c r="B97" s="112"/>
      <c r="C97" s="113"/>
      <c r="D97" s="105" t="s">
        <v>88</v>
      </c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7"/>
      <c r="T97" s="118" t="s">
        <v>174</v>
      </c>
      <c r="U97" s="119"/>
      <c r="V97" s="119"/>
      <c r="W97" s="119"/>
      <c r="X97" s="119"/>
      <c r="Y97" s="119"/>
      <c r="Z97" s="119"/>
      <c r="AA97" s="119"/>
      <c r="AB97" s="119"/>
      <c r="AC97" s="119"/>
      <c r="AD97" s="120"/>
    </row>
    <row r="98" spans="1:30" ht="13.5" customHeight="1">
      <c r="A98" s="111" t="s">
        <v>182</v>
      </c>
      <c r="B98" s="112"/>
      <c r="C98" s="113"/>
      <c r="D98" s="105" t="s">
        <v>85</v>
      </c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7"/>
      <c r="T98" s="118" t="s">
        <v>174</v>
      </c>
      <c r="U98" s="119"/>
      <c r="V98" s="119"/>
      <c r="W98" s="119"/>
      <c r="X98" s="119"/>
      <c r="Y98" s="119"/>
      <c r="Z98" s="119"/>
      <c r="AA98" s="119"/>
      <c r="AB98" s="119"/>
      <c r="AC98" s="119"/>
      <c r="AD98" s="120"/>
    </row>
    <row r="99" spans="1:30" s="41" customFormat="1" ht="32.25" customHeight="1">
      <c r="A99" s="121" t="s">
        <v>184</v>
      </c>
      <c r="B99" s="122"/>
      <c r="C99" s="123"/>
      <c r="D99" s="124" t="s">
        <v>177</v>
      </c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6"/>
      <c r="T99" s="118" t="s">
        <v>174</v>
      </c>
      <c r="U99" s="119"/>
      <c r="V99" s="119"/>
      <c r="W99" s="119"/>
      <c r="X99" s="119"/>
      <c r="Y99" s="119"/>
      <c r="Z99" s="119"/>
      <c r="AA99" s="119"/>
      <c r="AB99" s="119"/>
      <c r="AC99" s="119"/>
      <c r="AD99" s="120"/>
    </row>
    <row r="100" spans="1:30" s="41" customFormat="1" ht="32.25" customHeight="1">
      <c r="A100" s="121" t="s">
        <v>183</v>
      </c>
      <c r="B100" s="122"/>
      <c r="C100" s="123"/>
      <c r="D100" s="124" t="s">
        <v>185</v>
      </c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6"/>
      <c r="T100" s="118" t="s">
        <v>174</v>
      </c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20"/>
    </row>
    <row r="101" spans="1:30" ht="14.25" customHeight="1">
      <c r="A101" s="111" t="s">
        <v>184</v>
      </c>
      <c r="B101" s="112"/>
      <c r="C101" s="113"/>
      <c r="D101" s="105" t="s">
        <v>178</v>
      </c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7"/>
      <c r="T101" s="118" t="s">
        <v>191</v>
      </c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20"/>
    </row>
    <row r="102" spans="1:30" ht="14.25" customHeight="1">
      <c r="A102" s="114" t="s">
        <v>184</v>
      </c>
      <c r="B102" s="115"/>
      <c r="C102" s="116"/>
      <c r="D102" s="105" t="s">
        <v>181</v>
      </c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7"/>
      <c r="T102" s="105" t="s">
        <v>188</v>
      </c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7"/>
    </row>
    <row r="103" spans="1:30" ht="14.25" customHeight="1">
      <c r="A103" s="114" t="s">
        <v>184</v>
      </c>
      <c r="B103" s="115"/>
      <c r="C103" s="116"/>
      <c r="D103" s="105" t="s">
        <v>179</v>
      </c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7"/>
      <c r="T103" s="105" t="s">
        <v>188</v>
      </c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7"/>
    </row>
    <row r="104" spans="1:30" ht="14.25" customHeight="1">
      <c r="A104" s="114" t="s">
        <v>184</v>
      </c>
      <c r="B104" s="115"/>
      <c r="C104" s="116"/>
      <c r="D104" s="105" t="s">
        <v>180</v>
      </c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7"/>
      <c r="T104" s="105" t="s">
        <v>188</v>
      </c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7"/>
    </row>
    <row r="105" spans="1:30" ht="14.25" customHeight="1">
      <c r="A105" s="114" t="s">
        <v>184</v>
      </c>
      <c r="B105" s="115"/>
      <c r="C105" s="116"/>
      <c r="D105" s="105" t="s">
        <v>181</v>
      </c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7"/>
      <c r="T105" s="105" t="s">
        <v>188</v>
      </c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7"/>
    </row>
    <row r="106" spans="1:30" ht="14.25" customHeight="1">
      <c r="A106" s="73">
        <v>11</v>
      </c>
      <c r="B106" s="73"/>
      <c r="C106" s="73"/>
      <c r="D106" s="117" t="s">
        <v>186</v>
      </c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05" t="s">
        <v>188</v>
      </c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7"/>
    </row>
    <row r="107" spans="1:30" ht="14.25" customHeight="1">
      <c r="A107" s="73">
        <v>11</v>
      </c>
      <c r="B107" s="73"/>
      <c r="C107" s="73"/>
      <c r="D107" s="117" t="s">
        <v>187</v>
      </c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05" t="s">
        <v>188</v>
      </c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7"/>
    </row>
    <row r="108" spans="1:30" ht="14.25" customHeight="1">
      <c r="A108" s="42"/>
      <c r="B108" s="42"/>
      <c r="C108" s="42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</row>
    <row r="109" spans="1:30" ht="14.25" customHeight="1">
      <c r="A109" s="35"/>
      <c r="B109" s="35"/>
      <c r="C109" s="35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</row>
    <row r="110" spans="1:30" ht="18.75">
      <c r="A110" s="22" t="s">
        <v>165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30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30">
      <c r="A112" s="1" t="s">
        <v>124</v>
      </c>
    </row>
    <row r="113" spans="1:1">
      <c r="A113" s="1" t="s">
        <v>125</v>
      </c>
    </row>
  </sheetData>
  <mergeCells count="184">
    <mergeCell ref="T100:AD100"/>
    <mergeCell ref="D92:S92"/>
    <mergeCell ref="D94:S94"/>
    <mergeCell ref="D95:S95"/>
    <mergeCell ref="D96:S96"/>
    <mergeCell ref="D97:S97"/>
    <mergeCell ref="D98:S98"/>
    <mergeCell ref="D99:S99"/>
    <mergeCell ref="T92:AD92"/>
    <mergeCell ref="T94:AD94"/>
    <mergeCell ref="T95:AD95"/>
    <mergeCell ref="T96:AD96"/>
    <mergeCell ref="T97:AD97"/>
    <mergeCell ref="T98:AD98"/>
    <mergeCell ref="T99:AD99"/>
    <mergeCell ref="T83:AD83"/>
    <mergeCell ref="T84:AD84"/>
    <mergeCell ref="T85:AD85"/>
    <mergeCell ref="T86:AD86"/>
    <mergeCell ref="T87:AD87"/>
    <mergeCell ref="T88:AD88"/>
    <mergeCell ref="T89:AD89"/>
    <mergeCell ref="T90:AD90"/>
    <mergeCell ref="T91:AD91"/>
    <mergeCell ref="A103:C103"/>
    <mergeCell ref="D83:S83"/>
    <mergeCell ref="D84:S84"/>
    <mergeCell ref="D85:S85"/>
    <mergeCell ref="D86:S86"/>
    <mergeCell ref="D87:S87"/>
    <mergeCell ref="D88:S88"/>
    <mergeCell ref="D89:S89"/>
    <mergeCell ref="D90:S90"/>
    <mergeCell ref="D91:S91"/>
    <mergeCell ref="A100:C100"/>
    <mergeCell ref="D100:S100"/>
    <mergeCell ref="A92:C92"/>
    <mergeCell ref="A94:C94"/>
    <mergeCell ref="A95:C95"/>
    <mergeCell ref="A96:C96"/>
    <mergeCell ref="A97:C97"/>
    <mergeCell ref="A98:C98"/>
    <mergeCell ref="A99:C99"/>
    <mergeCell ref="A101:C101"/>
    <mergeCell ref="A102:C10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T106:AD106"/>
    <mergeCell ref="T107:AD107"/>
    <mergeCell ref="A82:C82"/>
    <mergeCell ref="D82:S82"/>
    <mergeCell ref="T82:AD82"/>
    <mergeCell ref="A93:C93"/>
    <mergeCell ref="D93:S93"/>
    <mergeCell ref="T93:AD93"/>
    <mergeCell ref="A104:C104"/>
    <mergeCell ref="A105:C105"/>
    <mergeCell ref="D101:S101"/>
    <mergeCell ref="D102:S102"/>
    <mergeCell ref="D103:S103"/>
    <mergeCell ref="D104:S104"/>
    <mergeCell ref="D105:S105"/>
    <mergeCell ref="A106:C106"/>
    <mergeCell ref="A107:C107"/>
    <mergeCell ref="D106:S106"/>
    <mergeCell ref="D107:S107"/>
    <mergeCell ref="T101:AD101"/>
    <mergeCell ref="T102:AD102"/>
    <mergeCell ref="T103:AD103"/>
    <mergeCell ref="T104:AD104"/>
    <mergeCell ref="T105:AD105"/>
    <mergeCell ref="K72:T72"/>
    <mergeCell ref="U72:AD72"/>
    <mergeCell ref="A77:AB80"/>
    <mergeCell ref="K70:T70"/>
    <mergeCell ref="U70:AD70"/>
    <mergeCell ref="K71:T71"/>
    <mergeCell ref="U71:AD71"/>
    <mergeCell ref="H53:K53"/>
    <mergeCell ref="L53:O53"/>
    <mergeCell ref="P53:AD53"/>
    <mergeCell ref="P54:AD54"/>
    <mergeCell ref="P55:AD55"/>
    <mergeCell ref="A69:J70"/>
    <mergeCell ref="K69:AD69"/>
    <mergeCell ref="H51:K51"/>
    <mergeCell ref="L51:O51"/>
    <mergeCell ref="P51:AD51"/>
    <mergeCell ref="H52:K52"/>
    <mergeCell ref="L52:O52"/>
    <mergeCell ref="P52:AD52"/>
    <mergeCell ref="H44:K44"/>
    <mergeCell ref="L44:O44"/>
    <mergeCell ref="P44:AD44"/>
    <mergeCell ref="P45:AD45"/>
    <mergeCell ref="P46:AD46"/>
    <mergeCell ref="A49:G50"/>
    <mergeCell ref="H49:O49"/>
    <mergeCell ref="P49:AD50"/>
    <mergeCell ref="H50:K50"/>
    <mergeCell ref="L50:O50"/>
    <mergeCell ref="H42:K42"/>
    <mergeCell ref="L42:O42"/>
    <mergeCell ref="P42:AD42"/>
    <mergeCell ref="H43:K43"/>
    <mergeCell ref="L43:O43"/>
    <mergeCell ref="P43:AD43"/>
    <mergeCell ref="A39:G40"/>
    <mergeCell ref="H39:O39"/>
    <mergeCell ref="P39:AD40"/>
    <mergeCell ref="H40:K40"/>
    <mergeCell ref="L40:O40"/>
    <mergeCell ref="H41:K41"/>
    <mergeCell ref="L41:O41"/>
    <mergeCell ref="P41:AD41"/>
    <mergeCell ref="H33:K33"/>
    <mergeCell ref="L33:O33"/>
    <mergeCell ref="P33:W33"/>
    <mergeCell ref="X33:AD33"/>
    <mergeCell ref="P34:W34"/>
    <mergeCell ref="X34:AD34"/>
    <mergeCell ref="H31:K31"/>
    <mergeCell ref="L31:O31"/>
    <mergeCell ref="P31:W31"/>
    <mergeCell ref="X31:AD31"/>
    <mergeCell ref="H32:K32"/>
    <mergeCell ref="L32:O32"/>
    <mergeCell ref="P32:W32"/>
    <mergeCell ref="X32:AD32"/>
    <mergeCell ref="H29:K29"/>
    <mergeCell ref="L29:O29"/>
    <mergeCell ref="P29:W29"/>
    <mergeCell ref="X29:AD29"/>
    <mergeCell ref="H30:K30"/>
    <mergeCell ref="L30:O30"/>
    <mergeCell ref="P30:W30"/>
    <mergeCell ref="X30:AD30"/>
    <mergeCell ref="P24:W24"/>
    <mergeCell ref="X24:AD24"/>
    <mergeCell ref="A27:G28"/>
    <mergeCell ref="H27:O27"/>
    <mergeCell ref="P27:AD27"/>
    <mergeCell ref="H28:K28"/>
    <mergeCell ref="L28:O28"/>
    <mergeCell ref="P28:W28"/>
    <mergeCell ref="X28:AD28"/>
    <mergeCell ref="H22:K22"/>
    <mergeCell ref="L22:O22"/>
    <mergeCell ref="P22:W22"/>
    <mergeCell ref="X22:AD22"/>
    <mergeCell ref="H23:K23"/>
    <mergeCell ref="L23:O23"/>
    <mergeCell ref="P23:W23"/>
    <mergeCell ref="X23:AD23"/>
    <mergeCell ref="H20:K20"/>
    <mergeCell ref="L20:O20"/>
    <mergeCell ref="P20:W20"/>
    <mergeCell ref="X20:AD20"/>
    <mergeCell ref="H21:K21"/>
    <mergeCell ref="L21:O21"/>
    <mergeCell ref="P21:W21"/>
    <mergeCell ref="X21:AD21"/>
    <mergeCell ref="A1:AB1"/>
    <mergeCell ref="A2:AB2"/>
    <mergeCell ref="A3:AB3"/>
    <mergeCell ref="L7:R7"/>
    <mergeCell ref="G9:K9"/>
    <mergeCell ref="G10:K10"/>
    <mergeCell ref="G12:H12"/>
    <mergeCell ref="G13:H13"/>
    <mergeCell ref="A18:G19"/>
    <mergeCell ref="H18:O18"/>
    <mergeCell ref="P18:AD18"/>
    <mergeCell ref="H19:K19"/>
    <mergeCell ref="L19:O19"/>
    <mergeCell ref="P19:W19"/>
    <mergeCell ref="X19:AD19"/>
  </mergeCells>
  <pageMargins left="0.7" right="0.7" top="0.75" bottom="0.75" header="0.3" footer="0.3"/>
  <pageSetup paperSize="9" scale="89" orientation="portrait" r:id="rId1"/>
  <rowBreaks count="2" manualBreakCount="2">
    <brk id="47" max="29" man="1"/>
    <brk id="74" max="29" man="1"/>
  </rowBreaks>
  <ignoredErrors>
    <ignoredError sqref="A85 A99 A102:A105 A9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0"/>
  <sheetViews>
    <sheetView workbookViewId="0">
      <selection activeCell="AB11" sqref="AB11"/>
    </sheetView>
  </sheetViews>
  <sheetFormatPr defaultColWidth="4.5703125" defaultRowHeight="15.75"/>
  <cols>
    <col min="1" max="2" width="4.5703125" style="1"/>
    <col min="3" max="3" width="6.7109375" style="1" customWidth="1"/>
    <col min="4" max="6" width="4.5703125" style="1"/>
    <col min="7" max="7" width="4.42578125" style="1" customWidth="1"/>
    <col min="8" max="11" width="4.5703125" style="1"/>
    <col min="12" max="18" width="4.42578125" style="1" customWidth="1"/>
    <col min="19" max="16384" width="4.5703125" style="1"/>
  </cols>
  <sheetData>
    <row r="1" spans="1:22" ht="18.75">
      <c r="A1" s="140" t="str">
        <f>"Производственный календарь на " &amp; Главная!E3 &amp; " учебный год"</f>
        <v>Производственный календарь на 2025-2026 учебный год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3" spans="1:22">
      <c r="A3" s="62" t="s">
        <v>126</v>
      </c>
      <c r="B3" s="62"/>
      <c r="C3" s="62"/>
      <c r="D3" s="62"/>
      <c r="E3" s="62"/>
      <c r="F3" s="62"/>
      <c r="G3" s="62" t="s">
        <v>134</v>
      </c>
      <c r="H3" s="62"/>
      <c r="I3" s="62"/>
      <c r="J3" s="142" t="s">
        <v>148</v>
      </c>
      <c r="K3" s="143"/>
      <c r="L3" s="78" t="s">
        <v>135</v>
      </c>
      <c r="M3" s="78"/>
      <c r="N3" s="78"/>
      <c r="O3" s="78"/>
      <c r="P3" s="78"/>
      <c r="Q3" s="78"/>
      <c r="R3" s="78"/>
      <c r="S3" s="62" t="s">
        <v>136</v>
      </c>
      <c r="T3" s="62"/>
      <c r="U3" s="62"/>
      <c r="V3" s="62"/>
    </row>
    <row r="4" spans="1:22">
      <c r="A4" s="62"/>
      <c r="B4" s="62"/>
      <c r="C4" s="62"/>
      <c r="D4" s="62"/>
      <c r="E4" s="62"/>
      <c r="F4" s="62"/>
      <c r="G4" s="62"/>
      <c r="H4" s="62"/>
      <c r="I4" s="62"/>
      <c r="J4" s="144"/>
      <c r="K4" s="145"/>
      <c r="L4" s="30" t="s">
        <v>127</v>
      </c>
      <c r="M4" s="30" t="s">
        <v>128</v>
      </c>
      <c r="N4" s="30" t="s">
        <v>129</v>
      </c>
      <c r="O4" s="30" t="s">
        <v>130</v>
      </c>
      <c r="P4" s="30" t="s">
        <v>131</v>
      </c>
      <c r="Q4" s="30" t="s">
        <v>132</v>
      </c>
      <c r="R4" s="30" t="s">
        <v>133</v>
      </c>
      <c r="S4" s="62"/>
      <c r="T4" s="62"/>
      <c r="U4" s="62"/>
      <c r="V4" s="62"/>
    </row>
    <row r="5" spans="1:22">
      <c r="A5" s="18" t="s">
        <v>32</v>
      </c>
      <c r="B5" s="19"/>
      <c r="C5" s="19"/>
      <c r="D5" s="19"/>
      <c r="E5" s="19"/>
      <c r="F5" s="20"/>
      <c r="G5" s="127">
        <f ca="1">DATE(YEAR(TODAY()),9,1)</f>
        <v>45901</v>
      </c>
      <c r="H5" s="128"/>
      <c r="I5" s="129"/>
      <c r="J5" s="29"/>
      <c r="K5" s="20">
        <v>1</v>
      </c>
      <c r="L5" s="47"/>
      <c r="M5" s="47"/>
      <c r="N5" s="47"/>
      <c r="O5" s="47"/>
      <c r="P5" s="47"/>
      <c r="Q5" s="47"/>
      <c r="R5" s="47"/>
      <c r="S5" s="29"/>
      <c r="T5" s="19"/>
      <c r="U5" s="19"/>
      <c r="V5" s="20"/>
    </row>
    <row r="6" spans="1:22">
      <c r="A6" s="15"/>
      <c r="B6" s="1" t="s">
        <v>100</v>
      </c>
      <c r="C6" s="136">
        <f>Главная!E4</f>
        <v>45901</v>
      </c>
      <c r="D6" s="136"/>
      <c r="E6" s="136"/>
      <c r="F6" s="137"/>
      <c r="G6" s="130"/>
      <c r="H6" s="131"/>
      <c r="I6" s="132"/>
      <c r="J6" s="15"/>
      <c r="K6" s="16">
        <v>2</v>
      </c>
      <c r="L6" s="47"/>
      <c r="M6" s="47"/>
      <c r="N6" s="47"/>
      <c r="O6" s="47"/>
      <c r="P6" s="47"/>
      <c r="Q6" s="47"/>
      <c r="R6" s="47"/>
      <c r="S6" s="15"/>
      <c r="V6" s="16"/>
    </row>
    <row r="7" spans="1:22">
      <c r="A7" s="15"/>
      <c r="B7" s="1" t="s">
        <v>101</v>
      </c>
      <c r="C7" s="138">
        <f>Главная!E12-3</f>
        <v>45954</v>
      </c>
      <c r="D7" s="138"/>
      <c r="E7" s="138"/>
      <c r="F7" s="139"/>
      <c r="G7" s="130"/>
      <c r="H7" s="131"/>
      <c r="I7" s="132"/>
      <c r="J7" s="15"/>
      <c r="K7" s="16">
        <v>3</v>
      </c>
      <c r="L7" s="47"/>
      <c r="M7" s="47"/>
      <c r="N7" s="47"/>
      <c r="O7" s="47"/>
      <c r="P7" s="47"/>
      <c r="Q7" s="47"/>
      <c r="R7" s="47"/>
      <c r="S7" s="15"/>
      <c r="V7" s="16"/>
    </row>
    <row r="8" spans="1:22">
      <c r="A8" s="15"/>
      <c r="F8" s="16"/>
      <c r="G8" s="130"/>
      <c r="H8" s="131"/>
      <c r="I8" s="132"/>
      <c r="J8" s="15"/>
      <c r="K8" s="16">
        <v>4</v>
      </c>
      <c r="L8" s="47"/>
      <c r="M8" s="47"/>
      <c r="N8" s="47"/>
      <c r="O8" s="47"/>
      <c r="P8" s="47"/>
      <c r="Q8" s="47"/>
      <c r="R8" s="47"/>
      <c r="S8" s="15"/>
      <c r="V8" s="16"/>
    </row>
    <row r="9" spans="1:22">
      <c r="A9" s="15"/>
      <c r="F9" s="16"/>
      <c r="G9" s="133"/>
      <c r="H9" s="134"/>
      <c r="I9" s="135"/>
      <c r="J9" s="7"/>
      <c r="K9" s="9">
        <v>5</v>
      </c>
      <c r="L9" s="47"/>
      <c r="M9" s="47"/>
      <c r="N9" s="47"/>
      <c r="O9" s="47"/>
      <c r="P9" s="47"/>
      <c r="Q9" s="47"/>
      <c r="R9" s="47"/>
      <c r="S9" s="7"/>
      <c r="T9" s="8"/>
      <c r="U9" s="8"/>
      <c r="V9" s="9"/>
    </row>
    <row r="10" spans="1:22">
      <c r="A10" s="15"/>
      <c r="F10" s="16"/>
      <c r="G10" s="44"/>
      <c r="H10" s="45"/>
      <c r="I10" s="46"/>
      <c r="K10" s="1">
        <v>6</v>
      </c>
      <c r="L10" s="48"/>
      <c r="M10" s="48"/>
      <c r="N10" s="48"/>
      <c r="O10" s="48"/>
      <c r="P10" s="48"/>
      <c r="Q10" s="48"/>
      <c r="R10" s="48"/>
      <c r="S10" s="15"/>
      <c r="V10" s="16"/>
    </row>
    <row r="11" spans="1:22" ht="15.75" customHeight="1">
      <c r="A11" s="15"/>
      <c r="F11" s="16"/>
      <c r="G11" s="15"/>
      <c r="I11" s="16"/>
      <c r="L11" s="48"/>
      <c r="M11" s="48"/>
      <c r="N11" s="48"/>
      <c r="O11" s="48"/>
      <c r="P11" s="48"/>
      <c r="Q11" s="48"/>
      <c r="R11" s="48"/>
      <c r="S11" s="15"/>
      <c r="V11" s="16"/>
    </row>
    <row r="12" spans="1:22">
      <c r="A12" s="15"/>
      <c r="F12" s="16"/>
      <c r="G12" s="127">
        <f ca="1">DATE(YEAR(TODAY()),10,1)</f>
        <v>45931</v>
      </c>
      <c r="H12" s="128"/>
      <c r="I12" s="129"/>
      <c r="J12" s="29"/>
      <c r="K12" s="20">
        <v>6</v>
      </c>
      <c r="L12" s="47"/>
      <c r="M12" s="47"/>
      <c r="N12" s="47"/>
      <c r="O12" s="47"/>
      <c r="P12" s="47"/>
      <c r="Q12" s="47"/>
      <c r="R12" s="47"/>
      <c r="S12" s="29"/>
      <c r="T12" s="19"/>
      <c r="U12" s="19"/>
      <c r="V12" s="20"/>
    </row>
    <row r="13" spans="1:22">
      <c r="A13" s="15"/>
      <c r="F13" s="16"/>
      <c r="G13" s="130"/>
      <c r="H13" s="131"/>
      <c r="I13" s="132"/>
      <c r="J13" s="15"/>
      <c r="K13" s="16">
        <v>7</v>
      </c>
      <c r="L13" s="47"/>
      <c r="M13" s="47"/>
      <c r="N13" s="47"/>
      <c r="O13" s="47"/>
      <c r="P13" s="47"/>
      <c r="Q13" s="47"/>
      <c r="R13" s="47"/>
      <c r="S13" s="15" t="s">
        <v>153</v>
      </c>
      <c r="V13" s="16"/>
    </row>
    <row r="14" spans="1:22">
      <c r="A14" s="15"/>
      <c r="F14" s="16"/>
      <c r="G14" s="130"/>
      <c r="H14" s="131"/>
      <c r="I14" s="132"/>
      <c r="J14" s="15"/>
      <c r="K14" s="16">
        <v>8</v>
      </c>
      <c r="L14" s="47"/>
      <c r="M14" s="47"/>
      <c r="N14" s="47"/>
      <c r="O14" s="47"/>
      <c r="P14" s="47"/>
      <c r="Q14" s="47"/>
      <c r="R14" s="47"/>
      <c r="S14" s="15"/>
      <c r="V14" s="16"/>
    </row>
    <row r="15" spans="1:22">
      <c r="A15" s="7"/>
      <c r="B15" s="8"/>
      <c r="C15" s="8"/>
      <c r="D15" s="8"/>
      <c r="E15" s="8"/>
      <c r="F15" s="9"/>
      <c r="G15" s="130"/>
      <c r="H15" s="131"/>
      <c r="I15" s="132"/>
      <c r="J15" s="15"/>
      <c r="K15" s="16">
        <v>9</v>
      </c>
      <c r="L15" s="47"/>
      <c r="M15" s="47"/>
      <c r="N15" s="47"/>
      <c r="O15" s="47"/>
      <c r="P15" s="47"/>
      <c r="Q15" s="47"/>
      <c r="R15" s="47"/>
      <c r="S15" s="15"/>
      <c r="V15" s="16"/>
    </row>
    <row r="16" spans="1:22">
      <c r="A16" s="18" t="s">
        <v>46</v>
      </c>
      <c r="B16" s="19"/>
      <c r="C16" s="19"/>
      <c r="D16" s="19"/>
      <c r="E16" s="19"/>
      <c r="F16" s="20"/>
      <c r="G16" s="133"/>
      <c r="H16" s="134"/>
      <c r="I16" s="135"/>
      <c r="J16" s="7"/>
      <c r="K16" s="9">
        <v>10</v>
      </c>
      <c r="L16" s="47"/>
      <c r="M16" s="47"/>
      <c r="N16" s="47"/>
      <c r="O16" s="47"/>
      <c r="P16" s="47"/>
      <c r="Q16" s="47"/>
      <c r="R16" s="47"/>
      <c r="S16" s="7"/>
      <c r="T16" s="8"/>
      <c r="U16" s="8"/>
      <c r="V16" s="9"/>
    </row>
    <row r="17" spans="1:22" ht="15" customHeight="1">
      <c r="A17" s="15"/>
      <c r="F17" s="16"/>
      <c r="G17" s="15"/>
      <c r="I17" s="16"/>
      <c r="L17" s="48"/>
      <c r="M17" s="48"/>
      <c r="N17" s="48"/>
      <c r="O17" s="48"/>
      <c r="P17" s="48"/>
      <c r="Q17" s="48"/>
      <c r="R17" s="48"/>
      <c r="S17" s="15"/>
      <c r="V17" s="16"/>
    </row>
    <row r="18" spans="1:22">
      <c r="A18" s="15"/>
      <c r="B18" s="32" t="s">
        <v>100</v>
      </c>
      <c r="C18" s="136">
        <f>Главная!E12</f>
        <v>45957</v>
      </c>
      <c r="D18" s="136"/>
      <c r="E18" s="136"/>
      <c r="F18" s="137"/>
      <c r="G18" s="127">
        <f ca="1">DATE(YEAR(TODAY()),11,1)</f>
        <v>45962</v>
      </c>
      <c r="H18" s="128"/>
      <c r="I18" s="129"/>
      <c r="J18" s="29"/>
      <c r="K18" s="20"/>
      <c r="L18" s="47"/>
      <c r="M18" s="47"/>
      <c r="N18" s="47"/>
      <c r="O18" s="47"/>
      <c r="P18" s="47"/>
      <c r="Q18" s="47"/>
      <c r="R18" s="47"/>
      <c r="S18" s="29"/>
      <c r="T18" s="19"/>
      <c r="U18" s="19"/>
      <c r="V18" s="20"/>
    </row>
    <row r="19" spans="1:22">
      <c r="A19" s="7"/>
      <c r="B19" s="33" t="s">
        <v>101</v>
      </c>
      <c r="C19" s="136">
        <f>Главная!F12</f>
        <v>45965</v>
      </c>
      <c r="D19" s="136"/>
      <c r="E19" s="136"/>
      <c r="F19" s="137"/>
      <c r="G19" s="130"/>
      <c r="H19" s="131"/>
      <c r="I19" s="132"/>
      <c r="J19" s="15"/>
      <c r="K19" s="16">
        <v>10</v>
      </c>
      <c r="L19" s="47"/>
      <c r="M19" s="47"/>
      <c r="N19" s="47"/>
      <c r="O19" s="47"/>
      <c r="P19" s="47"/>
      <c r="Q19" s="47"/>
      <c r="R19" s="47"/>
      <c r="S19" s="15" t="s">
        <v>151</v>
      </c>
      <c r="V19" s="16"/>
    </row>
    <row r="20" spans="1:22">
      <c r="A20" s="18" t="s">
        <v>33</v>
      </c>
      <c r="B20" s="19"/>
      <c r="C20" s="19"/>
      <c r="D20" s="19"/>
      <c r="E20" s="19"/>
      <c r="F20" s="20"/>
      <c r="G20" s="130"/>
      <c r="H20" s="131"/>
      <c r="I20" s="132"/>
      <c r="J20" s="15"/>
      <c r="K20" s="16">
        <f>K19+1</f>
        <v>11</v>
      </c>
      <c r="L20" s="47"/>
      <c r="M20" s="47"/>
      <c r="N20" s="47"/>
      <c r="O20" s="47"/>
      <c r="P20" s="47"/>
      <c r="Q20" s="47"/>
      <c r="R20" s="47"/>
      <c r="S20" s="15"/>
      <c r="V20" s="16"/>
    </row>
    <row r="21" spans="1:22">
      <c r="A21" s="15"/>
      <c r="B21" s="1" t="s">
        <v>100</v>
      </c>
      <c r="C21" s="136">
        <f>Главная!F12+1</f>
        <v>45966</v>
      </c>
      <c r="D21" s="136"/>
      <c r="E21" s="136"/>
      <c r="F21" s="137"/>
      <c r="G21" s="130"/>
      <c r="H21" s="131"/>
      <c r="I21" s="132"/>
      <c r="J21" s="15"/>
      <c r="K21" s="16">
        <f>K20+1</f>
        <v>12</v>
      </c>
      <c r="L21" s="47"/>
      <c r="M21" s="47"/>
      <c r="N21" s="47"/>
      <c r="O21" s="47"/>
      <c r="P21" s="47"/>
      <c r="Q21" s="47"/>
      <c r="R21" s="47"/>
      <c r="S21" s="15"/>
      <c r="V21" s="16"/>
    </row>
    <row r="22" spans="1:22">
      <c r="A22" s="15"/>
      <c r="B22" s="1" t="s">
        <v>101</v>
      </c>
      <c r="C22" s="136">
        <f>Главная!E13-1</f>
        <v>46021</v>
      </c>
      <c r="D22" s="136"/>
      <c r="E22" s="136"/>
      <c r="F22" s="137"/>
      <c r="G22" s="133"/>
      <c r="H22" s="134"/>
      <c r="I22" s="135"/>
      <c r="J22" s="7"/>
      <c r="K22" s="9">
        <f>K21+1</f>
        <v>13</v>
      </c>
      <c r="L22" s="47"/>
      <c r="M22" s="47"/>
      <c r="N22" s="47"/>
      <c r="O22" s="47"/>
      <c r="P22" s="47"/>
      <c r="Q22" s="47"/>
      <c r="R22" s="47"/>
      <c r="S22" s="7"/>
      <c r="T22" s="8"/>
      <c r="U22" s="8"/>
      <c r="V22" s="9"/>
    </row>
    <row r="23" spans="1:22" ht="15" customHeight="1">
      <c r="A23" s="15"/>
      <c r="F23" s="16"/>
      <c r="G23" s="15"/>
      <c r="I23" s="16"/>
      <c r="L23" s="48"/>
      <c r="M23" s="48"/>
      <c r="N23" s="48"/>
      <c r="O23" s="48"/>
      <c r="P23" s="48"/>
      <c r="Q23" s="48"/>
      <c r="R23" s="48"/>
      <c r="S23" s="15"/>
      <c r="V23" s="16"/>
    </row>
    <row r="24" spans="1:22">
      <c r="A24" s="15"/>
      <c r="F24" s="16"/>
      <c r="G24" s="127">
        <f ca="1">DATE(YEAR(TODAY()),12,1)</f>
        <v>45992</v>
      </c>
      <c r="H24" s="128"/>
      <c r="I24" s="129"/>
      <c r="J24" s="29"/>
      <c r="K24" s="20">
        <f>K22</f>
        <v>13</v>
      </c>
      <c r="L24" s="47"/>
      <c r="M24" s="47"/>
      <c r="N24" s="47"/>
      <c r="O24" s="47"/>
      <c r="P24" s="47"/>
      <c r="Q24" s="47"/>
      <c r="R24" s="47"/>
      <c r="S24" s="29"/>
      <c r="T24" s="19"/>
      <c r="U24" s="19"/>
      <c r="V24" s="20"/>
    </row>
    <row r="25" spans="1:22">
      <c r="A25" s="15"/>
      <c r="F25" s="16"/>
      <c r="G25" s="130"/>
      <c r="H25" s="131"/>
      <c r="I25" s="132"/>
      <c r="J25" s="15"/>
      <c r="K25" s="16">
        <f>K24+1</f>
        <v>14</v>
      </c>
      <c r="L25" s="49"/>
      <c r="M25" s="47"/>
      <c r="N25" s="47"/>
      <c r="O25" s="47"/>
      <c r="P25" s="47"/>
      <c r="Q25" s="47"/>
      <c r="R25" s="47"/>
      <c r="S25" s="15"/>
      <c r="V25" s="16"/>
    </row>
    <row r="26" spans="1:22">
      <c r="A26" s="15"/>
      <c r="F26" s="16"/>
      <c r="G26" s="130"/>
      <c r="H26" s="131"/>
      <c r="I26" s="132"/>
      <c r="J26" s="15"/>
      <c r="K26" s="16">
        <f>K25+1</f>
        <v>15</v>
      </c>
      <c r="L26" s="49"/>
      <c r="M26" s="47"/>
      <c r="N26" s="47"/>
      <c r="O26" s="47"/>
      <c r="P26" s="47"/>
      <c r="Q26" s="47"/>
      <c r="R26" s="47"/>
      <c r="S26" s="15"/>
      <c r="V26" s="16"/>
    </row>
    <row r="27" spans="1:22">
      <c r="A27" s="7"/>
      <c r="B27" s="8"/>
      <c r="C27" s="8"/>
      <c r="D27" s="8"/>
      <c r="E27" s="8"/>
      <c r="F27" s="9"/>
      <c r="G27" s="130"/>
      <c r="H27" s="131"/>
      <c r="I27" s="132"/>
      <c r="J27" s="15"/>
      <c r="K27" s="16">
        <f>K26+1</f>
        <v>16</v>
      </c>
      <c r="L27" s="49"/>
      <c r="M27" s="47"/>
      <c r="N27" s="47"/>
      <c r="O27" s="47"/>
      <c r="P27" s="47"/>
      <c r="Q27" s="47"/>
      <c r="R27" s="47"/>
      <c r="S27" s="15"/>
      <c r="V27" s="16"/>
    </row>
    <row r="28" spans="1:22">
      <c r="A28" s="18" t="s">
        <v>47</v>
      </c>
      <c r="B28" s="19"/>
      <c r="C28" s="19"/>
      <c r="D28" s="19"/>
      <c r="E28" s="19"/>
      <c r="F28" s="20"/>
      <c r="G28" s="133"/>
      <c r="H28" s="134"/>
      <c r="I28" s="135"/>
      <c r="J28" s="7"/>
      <c r="K28" s="9">
        <v>16</v>
      </c>
      <c r="L28" s="49"/>
      <c r="M28" s="47"/>
      <c r="N28" s="47"/>
      <c r="O28" s="47"/>
      <c r="P28" s="47"/>
      <c r="Q28" s="47"/>
      <c r="R28" s="47"/>
      <c r="S28" s="7"/>
      <c r="T28" s="8"/>
      <c r="U28" s="8"/>
      <c r="V28" s="9"/>
    </row>
    <row r="29" spans="1:22" ht="6.75" customHeight="1">
      <c r="A29" s="15"/>
      <c r="F29" s="16"/>
      <c r="G29" s="15"/>
      <c r="I29" s="16"/>
      <c r="L29" s="48"/>
      <c r="M29" s="48"/>
      <c r="N29" s="48"/>
      <c r="O29" s="48"/>
      <c r="P29" s="48"/>
      <c r="Q29" s="48"/>
      <c r="R29" s="48"/>
      <c r="S29" s="15"/>
      <c r="V29" s="16"/>
    </row>
    <row r="30" spans="1:22">
      <c r="A30" s="15"/>
      <c r="B30" s="1" t="s">
        <v>100</v>
      </c>
      <c r="C30" s="136">
        <f>Главная!E13</f>
        <v>46022</v>
      </c>
      <c r="D30" s="136"/>
      <c r="E30" s="136"/>
      <c r="F30" s="136"/>
      <c r="G30" s="127">
        <f ca="1">DATE(YEAR(TODAY()),1,1)</f>
        <v>45658</v>
      </c>
      <c r="H30" s="128"/>
      <c r="I30" s="129"/>
      <c r="J30" s="19"/>
      <c r="K30" s="20"/>
      <c r="L30" s="47"/>
      <c r="M30" s="47"/>
      <c r="N30" s="47"/>
      <c r="O30" s="47"/>
      <c r="P30" s="47"/>
      <c r="Q30" s="47"/>
      <c r="R30" s="47"/>
      <c r="S30" s="29" t="s">
        <v>152</v>
      </c>
      <c r="T30" s="19"/>
      <c r="U30" s="19"/>
      <c r="V30" s="20"/>
    </row>
    <row r="31" spans="1:22">
      <c r="A31" s="7"/>
      <c r="B31" s="8" t="s">
        <v>101</v>
      </c>
      <c r="C31" s="136">
        <f>Главная!F13</f>
        <v>46033</v>
      </c>
      <c r="D31" s="136"/>
      <c r="E31" s="136"/>
      <c r="F31" s="136"/>
      <c r="G31" s="130"/>
      <c r="H31" s="131"/>
      <c r="I31" s="132"/>
      <c r="K31" s="16"/>
      <c r="L31" s="47"/>
      <c r="M31" s="47"/>
      <c r="N31" s="47"/>
      <c r="O31" s="47"/>
      <c r="P31" s="47"/>
      <c r="Q31" s="47"/>
      <c r="R31" s="47"/>
      <c r="S31" s="15"/>
      <c r="V31" s="16"/>
    </row>
    <row r="32" spans="1:22">
      <c r="A32" s="18" t="s">
        <v>34</v>
      </c>
      <c r="B32" s="19"/>
      <c r="C32" s="19"/>
      <c r="D32" s="19"/>
      <c r="E32" s="19"/>
      <c r="F32" s="19"/>
      <c r="G32" s="130"/>
      <c r="H32" s="131"/>
      <c r="I32" s="132"/>
      <c r="K32" s="16">
        <f>K28+1</f>
        <v>17</v>
      </c>
      <c r="L32" s="47"/>
      <c r="M32" s="47"/>
      <c r="N32" s="47"/>
      <c r="O32" s="47"/>
      <c r="P32" s="47"/>
      <c r="Q32" s="47"/>
      <c r="R32" s="47"/>
      <c r="S32" s="15"/>
      <c r="V32" s="16"/>
    </row>
    <row r="33" spans="1:22">
      <c r="A33" s="15"/>
      <c r="B33" s="1" t="s">
        <v>100</v>
      </c>
      <c r="C33" s="141">
        <f>C31+1</f>
        <v>46034</v>
      </c>
      <c r="D33" s="141"/>
      <c r="E33" s="141"/>
      <c r="F33" s="141"/>
      <c r="G33" s="130"/>
      <c r="H33" s="131"/>
      <c r="I33" s="132"/>
      <c r="K33" s="16">
        <f>K32+1</f>
        <v>18</v>
      </c>
      <c r="L33" s="47"/>
      <c r="M33" s="47"/>
      <c r="N33" s="47"/>
      <c r="O33" s="47"/>
      <c r="P33" s="47"/>
      <c r="Q33" s="47"/>
      <c r="R33" s="47"/>
      <c r="S33" s="15"/>
      <c r="V33" s="16"/>
    </row>
    <row r="34" spans="1:22">
      <c r="A34" s="15"/>
      <c r="B34" s="1" t="s">
        <v>101</v>
      </c>
      <c r="C34" s="141">
        <f>Главная!E14-1</f>
        <v>46108</v>
      </c>
      <c r="D34" s="141"/>
      <c r="E34" s="141"/>
      <c r="F34" s="141"/>
      <c r="G34" s="130"/>
      <c r="H34" s="131"/>
      <c r="I34" s="132"/>
      <c r="K34" s="16">
        <f>K33+1</f>
        <v>19</v>
      </c>
      <c r="L34" s="47"/>
      <c r="M34" s="47"/>
      <c r="N34" s="47"/>
      <c r="O34" s="47"/>
      <c r="P34" s="47"/>
      <c r="Q34" s="47"/>
      <c r="R34" s="47"/>
      <c r="V34" s="16"/>
    </row>
    <row r="35" spans="1:22">
      <c r="A35" s="15"/>
      <c r="C35" s="34"/>
      <c r="D35" s="34"/>
      <c r="E35" s="34"/>
      <c r="F35" s="34"/>
      <c r="G35" s="133"/>
      <c r="H35" s="134"/>
      <c r="I35" s="135"/>
      <c r="J35" s="8"/>
      <c r="K35" s="9">
        <f>K34+1</f>
        <v>20</v>
      </c>
      <c r="L35" s="47"/>
      <c r="M35" s="47"/>
      <c r="N35" s="47"/>
      <c r="O35" s="47"/>
      <c r="P35" s="47"/>
      <c r="Q35" s="47"/>
      <c r="R35" s="47"/>
      <c r="S35" s="8"/>
      <c r="T35" s="8"/>
      <c r="U35" s="8"/>
      <c r="V35" s="9"/>
    </row>
    <row r="36" spans="1:22" ht="15" customHeight="1">
      <c r="A36" s="15"/>
      <c r="F36" s="16"/>
      <c r="G36" s="15"/>
      <c r="I36" s="16"/>
      <c r="L36" s="48"/>
      <c r="M36" s="48"/>
      <c r="N36" s="48"/>
      <c r="O36" s="48"/>
      <c r="P36" s="48"/>
      <c r="Q36" s="48"/>
      <c r="R36" s="48"/>
      <c r="S36" s="15"/>
      <c r="V36" s="16"/>
    </row>
    <row r="37" spans="1:22">
      <c r="A37" s="15"/>
      <c r="F37" s="16"/>
      <c r="G37" s="127">
        <f ca="1">DATE(YEAR(TODAY()),2,1)</f>
        <v>45689</v>
      </c>
      <c r="H37" s="128"/>
      <c r="I37" s="129"/>
      <c r="J37" s="29"/>
      <c r="K37" s="20">
        <f>K35</f>
        <v>20</v>
      </c>
      <c r="L37" s="47"/>
      <c r="M37" s="47"/>
      <c r="N37" s="47"/>
      <c r="O37" s="47"/>
      <c r="P37" s="47"/>
      <c r="Q37" s="47"/>
      <c r="R37" s="47"/>
      <c r="S37" s="29" t="s">
        <v>150</v>
      </c>
      <c r="T37" s="19"/>
      <c r="U37" s="19"/>
      <c r="V37" s="20"/>
    </row>
    <row r="38" spans="1:22">
      <c r="A38" s="15"/>
      <c r="F38" s="16"/>
      <c r="G38" s="130"/>
      <c r="H38" s="131"/>
      <c r="I38" s="132"/>
      <c r="J38" s="15"/>
      <c r="K38" s="16">
        <f>K37+1</f>
        <v>21</v>
      </c>
      <c r="L38" s="47"/>
      <c r="M38" s="47"/>
      <c r="N38" s="47"/>
      <c r="O38" s="47"/>
      <c r="P38" s="47"/>
      <c r="Q38" s="47"/>
      <c r="R38" s="47"/>
      <c r="S38" s="15"/>
      <c r="V38" s="16"/>
    </row>
    <row r="39" spans="1:22">
      <c r="A39" s="15"/>
      <c r="F39" s="16"/>
      <c r="G39" s="130"/>
      <c r="H39" s="131"/>
      <c r="I39" s="132"/>
      <c r="J39" s="15"/>
      <c r="K39" s="16">
        <f>K38+1</f>
        <v>22</v>
      </c>
      <c r="L39" s="47"/>
      <c r="M39" s="47"/>
      <c r="N39" s="47"/>
      <c r="O39" s="47"/>
      <c r="P39" s="47"/>
      <c r="Q39" s="47"/>
      <c r="R39" s="47"/>
      <c r="S39" s="15"/>
      <c r="V39" s="16"/>
    </row>
    <row r="40" spans="1:22">
      <c r="A40" s="15"/>
      <c r="F40" s="16"/>
      <c r="G40" s="130"/>
      <c r="H40" s="131"/>
      <c r="I40" s="132"/>
      <c r="J40" s="15"/>
      <c r="K40" s="16">
        <f>K39+1</f>
        <v>23</v>
      </c>
      <c r="L40" s="47"/>
      <c r="M40" s="47"/>
      <c r="N40" s="47"/>
      <c r="O40" s="47"/>
      <c r="P40" s="47"/>
      <c r="Q40" s="47"/>
      <c r="R40" s="47"/>
      <c r="S40" s="15"/>
      <c r="V40" s="16"/>
    </row>
    <row r="41" spans="1:22">
      <c r="A41" s="15"/>
      <c r="F41" s="16"/>
      <c r="G41" s="133"/>
      <c r="H41" s="134"/>
      <c r="I41" s="135"/>
      <c r="J41" s="7"/>
      <c r="K41" s="9">
        <f>K40+1</f>
        <v>24</v>
      </c>
      <c r="L41" s="47"/>
      <c r="M41" s="47"/>
      <c r="N41" s="47"/>
      <c r="O41" s="47"/>
      <c r="P41" s="47"/>
      <c r="Q41" s="47"/>
      <c r="R41" s="47"/>
      <c r="S41" s="7"/>
      <c r="T41" s="8"/>
      <c r="U41" s="8"/>
      <c r="V41" s="9"/>
    </row>
    <row r="42" spans="1:22" ht="15.75" customHeight="1">
      <c r="A42" s="15"/>
      <c r="F42" s="16"/>
      <c r="G42" s="15"/>
      <c r="I42" s="16"/>
      <c r="L42" s="48"/>
      <c r="M42" s="48"/>
      <c r="N42" s="48"/>
      <c r="O42" s="48"/>
      <c r="P42" s="48"/>
      <c r="Q42" s="48"/>
      <c r="R42" s="48"/>
      <c r="S42" s="15"/>
      <c r="V42" s="16"/>
    </row>
    <row r="43" spans="1:22">
      <c r="A43" s="15"/>
      <c r="F43" s="16"/>
      <c r="G43" s="127">
        <f ca="1">DATE(YEAR(TODAY()),3,1)</f>
        <v>45717</v>
      </c>
      <c r="H43" s="128"/>
      <c r="I43" s="129"/>
      <c r="J43" s="29"/>
      <c r="K43" s="20">
        <f>K41</f>
        <v>24</v>
      </c>
      <c r="L43" s="47"/>
      <c r="M43" s="47"/>
      <c r="N43" s="47"/>
      <c r="O43" s="47"/>
      <c r="P43" s="47"/>
      <c r="Q43" s="47"/>
      <c r="R43" s="47"/>
      <c r="S43" s="29" t="s">
        <v>149</v>
      </c>
      <c r="T43" s="19"/>
      <c r="U43" s="19"/>
      <c r="V43" s="20"/>
    </row>
    <row r="44" spans="1:22">
      <c r="A44" s="15"/>
      <c r="F44" s="16"/>
      <c r="G44" s="130"/>
      <c r="H44" s="131"/>
      <c r="I44" s="132"/>
      <c r="J44" s="15"/>
      <c r="K44" s="16">
        <f>K43+1</f>
        <v>25</v>
      </c>
      <c r="L44" s="47"/>
      <c r="M44" s="47"/>
      <c r="N44" s="47"/>
      <c r="O44" s="47"/>
      <c r="P44" s="47"/>
      <c r="Q44" s="47"/>
      <c r="R44" s="47"/>
      <c r="S44" s="15"/>
      <c r="V44" s="16"/>
    </row>
    <row r="45" spans="1:22">
      <c r="A45" s="7"/>
      <c r="B45" s="8"/>
      <c r="C45" s="8"/>
      <c r="D45" s="8"/>
      <c r="E45" s="8"/>
      <c r="F45" s="9"/>
      <c r="G45" s="130"/>
      <c r="H45" s="131"/>
      <c r="I45" s="132"/>
      <c r="J45" s="15"/>
      <c r="K45" s="16">
        <f>K44+1</f>
        <v>26</v>
      </c>
      <c r="L45" s="47"/>
      <c r="M45" s="47"/>
      <c r="N45" s="47"/>
      <c r="O45" s="47"/>
      <c r="P45" s="47"/>
      <c r="Q45" s="47"/>
      <c r="R45" s="47"/>
      <c r="S45" s="15"/>
      <c r="V45" s="16"/>
    </row>
    <row r="46" spans="1:22">
      <c r="A46" s="18" t="s">
        <v>48</v>
      </c>
      <c r="B46" s="19"/>
      <c r="C46" s="19"/>
      <c r="D46" s="19"/>
      <c r="E46" s="19"/>
      <c r="F46" s="20"/>
      <c r="G46" s="130"/>
      <c r="H46" s="131"/>
      <c r="I46" s="132"/>
      <c r="J46" s="15"/>
      <c r="K46" s="16">
        <f>K45+1</f>
        <v>27</v>
      </c>
      <c r="L46" s="47"/>
      <c r="M46" s="47"/>
      <c r="N46" s="47"/>
      <c r="O46" s="47"/>
      <c r="P46" s="47"/>
      <c r="Q46" s="47"/>
      <c r="R46" s="47"/>
      <c r="S46" s="15"/>
      <c r="V46" s="16"/>
    </row>
    <row r="47" spans="1:22">
      <c r="A47" s="15"/>
      <c r="B47" s="1" t="s">
        <v>100</v>
      </c>
      <c r="C47" s="136">
        <f>Главная!E14</f>
        <v>46109</v>
      </c>
      <c r="D47" s="136"/>
      <c r="E47" s="136"/>
      <c r="F47" s="137"/>
      <c r="G47" s="133"/>
      <c r="H47" s="134"/>
      <c r="I47" s="135"/>
      <c r="J47" s="7"/>
      <c r="K47" s="9"/>
      <c r="L47" s="47"/>
      <c r="M47" s="47"/>
      <c r="N47" s="47"/>
      <c r="O47" s="47"/>
      <c r="P47" s="47"/>
      <c r="Q47" s="47"/>
      <c r="R47" s="47"/>
      <c r="S47" s="7"/>
      <c r="T47" s="8"/>
      <c r="U47" s="8"/>
      <c r="V47" s="9"/>
    </row>
    <row r="48" spans="1:22" ht="15.75" customHeight="1">
      <c r="A48" s="15"/>
      <c r="F48" s="16"/>
      <c r="G48" s="15"/>
      <c r="I48" s="16"/>
      <c r="L48" s="48"/>
      <c r="M48" s="48"/>
      <c r="N48" s="48"/>
      <c r="O48" s="48"/>
      <c r="P48" s="48"/>
      <c r="Q48" s="48"/>
      <c r="R48" s="48"/>
      <c r="S48" s="15"/>
      <c r="V48" s="16"/>
    </row>
    <row r="49" spans="1:22">
      <c r="A49" s="7"/>
      <c r="B49" s="8" t="s">
        <v>101</v>
      </c>
      <c r="C49" s="136">
        <f>Главная!F14</f>
        <v>46117</v>
      </c>
      <c r="D49" s="136"/>
      <c r="E49" s="136"/>
      <c r="F49" s="137"/>
      <c r="G49" s="146">
        <f ca="1">DATE(YEAR(TODAY()),4,1)</f>
        <v>45748</v>
      </c>
      <c r="H49" s="146"/>
      <c r="I49" s="146"/>
      <c r="J49" s="19"/>
      <c r="K49" s="20"/>
      <c r="L49" s="47"/>
      <c r="M49" s="47"/>
      <c r="N49" s="47"/>
      <c r="O49" s="47"/>
      <c r="P49" s="47"/>
      <c r="Q49" s="47"/>
      <c r="R49" s="50"/>
      <c r="S49" s="29"/>
      <c r="T49" s="19"/>
      <c r="U49" s="19"/>
      <c r="V49" s="20"/>
    </row>
    <row r="50" spans="1:22">
      <c r="A50" s="18" t="s">
        <v>35</v>
      </c>
      <c r="B50" s="19"/>
      <c r="C50" s="19"/>
      <c r="D50" s="19"/>
      <c r="E50" s="19"/>
      <c r="F50" s="19"/>
      <c r="G50" s="146"/>
      <c r="H50" s="146"/>
      <c r="I50" s="146"/>
      <c r="K50" s="1">
        <f>K46</f>
        <v>27</v>
      </c>
      <c r="L50" s="47"/>
      <c r="M50" s="47"/>
      <c r="N50" s="47"/>
      <c r="O50" s="47"/>
      <c r="P50" s="47"/>
      <c r="Q50" s="47"/>
      <c r="R50" s="50"/>
      <c r="S50" s="15"/>
      <c r="V50" s="16"/>
    </row>
    <row r="51" spans="1:22">
      <c r="A51" s="15"/>
      <c r="B51" s="1" t="s">
        <v>100</v>
      </c>
      <c r="C51" s="136">
        <f>C49+1</f>
        <v>46118</v>
      </c>
      <c r="D51" s="136"/>
      <c r="E51" s="136"/>
      <c r="F51" s="136"/>
      <c r="G51" s="146"/>
      <c r="H51" s="146"/>
      <c r="I51" s="146"/>
      <c r="K51" s="1">
        <f>K50+1</f>
        <v>28</v>
      </c>
      <c r="L51" s="47"/>
      <c r="M51" s="47"/>
      <c r="N51" s="47"/>
      <c r="O51" s="47"/>
      <c r="P51" s="47"/>
      <c r="Q51" s="47"/>
      <c r="R51" s="50"/>
      <c r="S51" s="15"/>
      <c r="V51" s="16"/>
    </row>
    <row r="52" spans="1:22">
      <c r="A52" s="15"/>
      <c r="B52" s="1" t="s">
        <v>101</v>
      </c>
      <c r="C52" s="136">
        <f>Главная!E8</f>
        <v>46168</v>
      </c>
      <c r="D52" s="136"/>
      <c r="E52" s="136"/>
      <c r="F52" s="136"/>
      <c r="G52" s="146"/>
      <c r="H52" s="146"/>
      <c r="I52" s="146"/>
      <c r="K52" s="1">
        <f>K51+1</f>
        <v>29</v>
      </c>
      <c r="L52" s="47"/>
      <c r="M52" s="47"/>
      <c r="N52" s="47"/>
      <c r="O52" s="47"/>
      <c r="P52" s="47"/>
      <c r="Q52" s="47"/>
      <c r="R52" s="50"/>
      <c r="S52" s="15"/>
      <c r="V52" s="16"/>
    </row>
    <row r="53" spans="1:22">
      <c r="A53" s="15"/>
      <c r="G53" s="146"/>
      <c r="H53" s="146"/>
      <c r="I53" s="146"/>
      <c r="K53" s="16">
        <f>K52+1</f>
        <v>30</v>
      </c>
      <c r="L53" s="51"/>
      <c r="M53" s="51"/>
      <c r="N53" s="51"/>
      <c r="O53" s="51"/>
      <c r="P53" s="51"/>
      <c r="Q53" s="51"/>
      <c r="R53" s="52"/>
      <c r="S53" s="15"/>
      <c r="V53" s="16"/>
    </row>
    <row r="54" spans="1:22">
      <c r="A54" s="15"/>
      <c r="G54" s="146"/>
      <c r="H54" s="146"/>
      <c r="I54" s="146"/>
      <c r="J54" s="8"/>
      <c r="K54" s="8">
        <v>31</v>
      </c>
      <c r="L54" s="47"/>
      <c r="M54" s="47"/>
      <c r="N54" s="47"/>
      <c r="O54" s="47"/>
      <c r="P54" s="47"/>
      <c r="Q54" s="47"/>
      <c r="R54" s="50"/>
      <c r="S54" s="7"/>
      <c r="T54" s="8"/>
      <c r="U54" s="8"/>
      <c r="V54" s="9"/>
    </row>
    <row r="55" spans="1:22" ht="5.25" customHeight="1">
      <c r="A55" s="15"/>
      <c r="F55" s="16"/>
      <c r="G55" s="15"/>
      <c r="I55" s="16"/>
      <c r="L55" s="48"/>
      <c r="M55" s="48"/>
      <c r="N55" s="48"/>
      <c r="O55" s="48"/>
      <c r="P55" s="48"/>
      <c r="Q55" s="48"/>
      <c r="R55" s="48"/>
      <c r="S55" s="15"/>
      <c r="V55" s="16"/>
    </row>
    <row r="56" spans="1:22">
      <c r="A56" s="15"/>
      <c r="F56" s="16"/>
      <c r="G56" s="127" t="s">
        <v>169</v>
      </c>
      <c r="H56" s="128"/>
      <c r="I56" s="129"/>
      <c r="J56" s="29"/>
      <c r="K56" s="20">
        <f>K53+1</f>
        <v>31</v>
      </c>
      <c r="L56" s="47"/>
      <c r="M56" s="47"/>
      <c r="N56" s="47"/>
      <c r="O56" s="47"/>
      <c r="P56" s="47"/>
      <c r="Q56" s="47"/>
      <c r="R56" s="47"/>
      <c r="S56" s="29" t="s">
        <v>154</v>
      </c>
      <c r="T56" s="19"/>
      <c r="U56" s="19"/>
      <c r="V56" s="20"/>
    </row>
    <row r="57" spans="1:22">
      <c r="A57" s="15"/>
      <c r="F57" s="16"/>
      <c r="G57" s="130"/>
      <c r="H57" s="131"/>
      <c r="I57" s="132"/>
      <c r="J57" s="15"/>
      <c r="K57" s="16">
        <f>K56+1</f>
        <v>32</v>
      </c>
      <c r="L57" s="47"/>
      <c r="M57" s="47"/>
      <c r="N57" s="47"/>
      <c r="O57" s="47"/>
      <c r="P57" s="47"/>
      <c r="Q57" s="47"/>
      <c r="R57" s="47"/>
      <c r="S57" s="15" t="s">
        <v>155</v>
      </c>
      <c r="V57" s="16"/>
    </row>
    <row r="58" spans="1:22">
      <c r="A58" s="15"/>
      <c r="F58" s="16"/>
      <c r="G58" s="130"/>
      <c r="H58" s="131"/>
      <c r="I58" s="132"/>
      <c r="J58" s="15"/>
      <c r="K58" s="16">
        <f>K57+1</f>
        <v>33</v>
      </c>
      <c r="L58" s="47"/>
      <c r="M58" s="47"/>
      <c r="N58" s="47"/>
      <c r="O58" s="47"/>
      <c r="P58" s="47"/>
      <c r="Q58" s="47"/>
      <c r="R58" s="47"/>
      <c r="S58" s="15"/>
      <c r="V58" s="16"/>
    </row>
    <row r="59" spans="1:22">
      <c r="A59" s="15"/>
      <c r="F59" s="16"/>
      <c r="G59" s="130"/>
      <c r="H59" s="131"/>
      <c r="I59" s="132"/>
      <c r="J59" s="15"/>
      <c r="K59" s="16">
        <f>K58+1</f>
        <v>34</v>
      </c>
      <c r="L59" s="47"/>
      <c r="M59" s="47"/>
      <c r="N59" s="47"/>
      <c r="O59" s="47"/>
      <c r="P59" s="47"/>
      <c r="Q59" s="47"/>
      <c r="R59" s="47"/>
      <c r="S59" s="15"/>
      <c r="V59" s="16"/>
    </row>
    <row r="60" spans="1:22">
      <c r="A60" s="7"/>
      <c r="B60" s="8"/>
      <c r="C60" s="8"/>
      <c r="D60" s="8"/>
      <c r="E60" s="8"/>
      <c r="F60" s="9"/>
      <c r="G60" s="133"/>
      <c r="H60" s="134"/>
      <c r="I60" s="135"/>
      <c r="J60" s="7"/>
      <c r="K60" s="9"/>
      <c r="L60" s="47"/>
      <c r="M60" s="47"/>
      <c r="N60" s="47"/>
      <c r="O60" s="47"/>
      <c r="P60" s="47"/>
      <c r="Q60" s="47"/>
      <c r="R60" s="47"/>
      <c r="S60" s="7"/>
      <c r="T60" s="8"/>
      <c r="U60" s="8"/>
      <c r="V60" s="9"/>
    </row>
  </sheetData>
  <mergeCells count="29">
    <mergeCell ref="A1:V1"/>
    <mergeCell ref="C33:F33"/>
    <mergeCell ref="C34:F34"/>
    <mergeCell ref="C47:F47"/>
    <mergeCell ref="C49:F49"/>
    <mergeCell ref="G43:I47"/>
    <mergeCell ref="L3:R3"/>
    <mergeCell ref="J3:K4"/>
    <mergeCell ref="G3:I4"/>
    <mergeCell ref="A3:F4"/>
    <mergeCell ref="S3:V4"/>
    <mergeCell ref="G5:I9"/>
    <mergeCell ref="G30:I35"/>
    <mergeCell ref="G37:I41"/>
    <mergeCell ref="G49:I54"/>
    <mergeCell ref="G56:I60"/>
    <mergeCell ref="C6:F6"/>
    <mergeCell ref="C7:F7"/>
    <mergeCell ref="C18:F18"/>
    <mergeCell ref="C19:F19"/>
    <mergeCell ref="C21:F21"/>
    <mergeCell ref="C22:F22"/>
    <mergeCell ref="C30:F30"/>
    <mergeCell ref="C31:F31"/>
    <mergeCell ref="G12:I16"/>
    <mergeCell ref="C51:F51"/>
    <mergeCell ref="C52:F52"/>
    <mergeCell ref="G18:I22"/>
    <mergeCell ref="G24:I28"/>
  </mergeCells>
  <conditionalFormatting sqref="L5">
    <cfRule type="expression" priority="1">
      <formula>AND(MONTH(R5)&lt;&gt;1+3*(QUOTIENT(ROW(R5)-5,9))+QUOTIENT(COLUMN(R5),9))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B4"/>
  <sheetViews>
    <sheetView workbookViewId="0">
      <selection activeCell="H6" sqref="H6"/>
    </sheetView>
  </sheetViews>
  <sheetFormatPr defaultRowHeight="15"/>
  <sheetData>
    <row r="2" spans="2:2">
      <c r="B2" s="31" t="s">
        <v>146</v>
      </c>
    </row>
    <row r="4" spans="2:2">
      <c r="B4" t="s">
        <v>147</v>
      </c>
    </row>
  </sheetData>
  <hyperlinks>
    <hyperlink ref="B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Главная</vt:lpstr>
      <vt:lpstr>НОО</vt:lpstr>
      <vt:lpstr>ООО</vt:lpstr>
      <vt:lpstr>СОО</vt:lpstr>
      <vt:lpstr>Календарь</vt:lpstr>
      <vt:lpstr>источники</vt:lpstr>
      <vt:lpstr>Главная!Область_печати</vt:lpstr>
      <vt:lpstr>НОО!Область_печати</vt:lpstr>
      <vt:lpstr>СОО!Область_печати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2025-08-30T17:45:33Z</dcterms:modified>
</cp:coreProperties>
</file>